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Z:\ПРАЙС-ЛИСТ\"/>
    </mc:Choice>
  </mc:AlternateContent>
  <xr:revisionPtr revIDLastSave="0" documentId="13_ncr:1_{AD96B945-DA3A-4751-954A-47BF6917921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РАЙС МАСЛА СМАЗКИ АНТИФРИЗ " sheetId="1" r:id="rId1"/>
  </sheets>
  <externalReferences>
    <externalReference r:id="rId2"/>
  </externalReferences>
  <definedNames>
    <definedName name="_xlnm._FilterDatabase" localSheetId="0" hidden="1">'ПРАЙС МАСЛА СМАЗКИ АНТИФРИЗ '!$A$1:$A$262</definedName>
    <definedName name="допскидка" localSheetId="0">'ПРАЙС МАСЛА СМАЗКИ АНТИФРИЗ '!$O$3:$T$3</definedName>
    <definedName name="_xlnm.Print_Area" localSheetId="0">'ПРАЙС МАСЛА СМАЗКИ АНТИФРИЗ '!$C$2:$M$258</definedName>
    <definedName name="СКИДКА">'ПРАЙС МАСЛА СМАЗКИ АНТИФРИЗ '!$O$3:$AE$3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63" i="1" l="1"/>
  <c r="I255" i="1" l="1"/>
  <c r="I254" i="1"/>
  <c r="I253" i="1"/>
  <c r="I252" i="1"/>
  <c r="I250" i="1"/>
  <c r="I248" i="1"/>
  <c r="I245" i="1"/>
  <c r="I256" i="1"/>
  <c r="I244" i="1"/>
  <c r="I243" i="1"/>
  <c r="I242" i="1"/>
  <c r="I241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187" i="1"/>
  <c r="I186" i="1"/>
  <c r="I156" i="1"/>
  <c r="I70" i="1"/>
  <c r="I69" i="1"/>
  <c r="I68" i="1"/>
  <c r="I55" i="1"/>
  <c r="I54" i="1"/>
  <c r="I53" i="1"/>
  <c r="I52" i="1"/>
  <c r="I51" i="1"/>
  <c r="I38" i="1"/>
  <c r="I37" i="1"/>
  <c r="I33" i="1"/>
  <c r="I198" i="1"/>
  <c r="I197" i="1"/>
  <c r="I188" i="1"/>
  <c r="I161" i="1"/>
  <c r="I160" i="1"/>
  <c r="I159" i="1"/>
  <c r="I158" i="1"/>
  <c r="I157" i="1"/>
  <c r="I106" i="1"/>
  <c r="I105" i="1"/>
  <c r="I104" i="1"/>
  <c r="I103" i="1"/>
  <c r="I50" i="1"/>
  <c r="I49" i="1"/>
  <c r="I48" i="1"/>
  <c r="I47" i="1"/>
  <c r="I46" i="1"/>
  <c r="I45" i="1"/>
  <c r="I44" i="1"/>
  <c r="I43" i="1"/>
  <c r="I42" i="1"/>
  <c r="I41" i="1"/>
  <c r="I40" i="1"/>
  <c r="I36" i="1"/>
  <c r="I35" i="1"/>
  <c r="I34" i="1"/>
  <c r="I32" i="1"/>
  <c r="I30" i="1"/>
  <c r="I257" i="1"/>
  <c r="I251" i="1"/>
  <c r="I249" i="1"/>
  <c r="I247" i="1"/>
  <c r="I246" i="1"/>
  <c r="I237" i="1"/>
  <c r="I236" i="1"/>
  <c r="I235" i="1"/>
  <c r="I234" i="1"/>
  <c r="I233" i="1"/>
  <c r="I232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6" i="1"/>
  <c r="I195" i="1"/>
  <c r="I194" i="1"/>
  <c r="I193" i="1"/>
  <c r="I192" i="1"/>
  <c r="I191" i="1"/>
  <c r="I190" i="1"/>
  <c r="I189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2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2" i="1"/>
  <c r="I101" i="1"/>
  <c r="I100" i="1"/>
  <c r="I99" i="1"/>
  <c r="I98" i="1"/>
  <c r="I97" i="1"/>
  <c r="I96" i="1"/>
  <c r="I95" i="1"/>
  <c r="I94" i="1"/>
  <c r="I93" i="1"/>
  <c r="I92" i="1"/>
  <c r="I91" i="1"/>
  <c r="I89" i="1"/>
  <c r="I88" i="1"/>
  <c r="I87" i="1"/>
  <c r="I85" i="1"/>
  <c r="I84" i="1"/>
  <c r="I83" i="1"/>
  <c r="I81" i="1"/>
  <c r="I80" i="1"/>
  <c r="I75" i="1"/>
  <c r="I74" i="1"/>
  <c r="I73" i="1"/>
  <c r="I72" i="1"/>
  <c r="I67" i="1"/>
  <c r="I66" i="1"/>
  <c r="I65" i="1"/>
  <c r="I63" i="1"/>
  <c r="I62" i="1"/>
  <c r="I61" i="1"/>
  <c r="I60" i="1"/>
  <c r="I59" i="1"/>
  <c r="I58" i="1"/>
  <c r="I57" i="1"/>
  <c r="I56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P31" i="1" l="1"/>
  <c r="P36" i="1"/>
  <c r="P39" i="1"/>
  <c r="P64" i="1"/>
  <c r="P71" i="1"/>
  <c r="P76" i="1"/>
  <c r="P77" i="1"/>
  <c r="P78" i="1"/>
  <c r="P79" i="1"/>
  <c r="P90" i="1"/>
  <c r="P155" i="1"/>
  <c r="P214" i="1"/>
  <c r="P239" i="1"/>
  <c r="I86" i="1" l="1"/>
  <c r="I82" i="1"/>
  <c r="M238" i="1" l="1"/>
  <c r="P238" i="1" l="1"/>
  <c r="K155" i="1"/>
  <c r="N8" i="1"/>
  <c r="N7" i="1"/>
  <c r="N6" i="1"/>
  <c r="N5" i="1"/>
  <c r="N3" i="1"/>
  <c r="H1" i="1"/>
  <c r="M9" i="1" l="1"/>
  <c r="K200" i="1" l="1"/>
  <c r="L200" i="1" s="1"/>
  <c r="M200" i="1" s="1"/>
  <c r="K201" i="1"/>
  <c r="L201" i="1" s="1"/>
  <c r="M201" i="1" s="1"/>
  <c r="K199" i="1"/>
  <c r="L199" i="1" s="1"/>
  <c r="M199" i="1" s="1"/>
  <c r="K143" i="1"/>
  <c r="L143" i="1" s="1"/>
  <c r="M143" i="1" s="1"/>
  <c r="K144" i="1"/>
  <c r="L144" i="1" s="1"/>
  <c r="M144" i="1" s="1"/>
  <c r="K61" i="1"/>
  <c r="L61" i="1" s="1"/>
  <c r="M61" i="1" s="1"/>
  <c r="K139" i="1"/>
  <c r="L139" i="1" s="1"/>
  <c r="M139" i="1" s="1"/>
  <c r="K133" i="1"/>
  <c r="L133" i="1" s="1"/>
  <c r="M133" i="1" s="1"/>
  <c r="K136" i="1"/>
  <c r="L136" i="1" s="1"/>
  <c r="M136" i="1" s="1"/>
  <c r="K132" i="1"/>
  <c r="L132" i="1" s="1"/>
  <c r="M132" i="1" s="1"/>
  <c r="K137" i="1"/>
  <c r="L137" i="1" s="1"/>
  <c r="M137" i="1" s="1"/>
  <c r="K141" i="1"/>
  <c r="L141" i="1" s="1"/>
  <c r="M141" i="1" s="1"/>
  <c r="K134" i="1"/>
  <c r="L134" i="1" s="1"/>
  <c r="M134" i="1" s="1"/>
  <c r="K138" i="1"/>
  <c r="L138" i="1" s="1"/>
  <c r="M138" i="1" s="1"/>
  <c r="K135" i="1"/>
  <c r="L135" i="1" s="1"/>
  <c r="M135" i="1" s="1"/>
  <c r="K142" i="1"/>
  <c r="L142" i="1" s="1"/>
  <c r="M142" i="1" s="1"/>
  <c r="K140" i="1"/>
  <c r="L140" i="1" s="1"/>
  <c r="M140" i="1" s="1"/>
  <c r="K203" i="1"/>
  <c r="L203" i="1" s="1"/>
  <c r="M203" i="1" s="1"/>
  <c r="K211" i="1"/>
  <c r="L211" i="1" s="1"/>
  <c r="M211" i="1" s="1"/>
  <c r="K213" i="1"/>
  <c r="L213" i="1" s="1"/>
  <c r="M213" i="1" s="1"/>
  <c r="K202" i="1"/>
  <c r="L202" i="1" s="1"/>
  <c r="M202" i="1" s="1"/>
  <c r="K204" i="1"/>
  <c r="L204" i="1" s="1"/>
  <c r="M204" i="1" s="1"/>
  <c r="K212" i="1"/>
  <c r="L212" i="1" s="1"/>
  <c r="M212" i="1" s="1"/>
  <c r="K163" i="1"/>
  <c r="L163" i="1" s="1"/>
  <c r="M163" i="1" s="1"/>
  <c r="K162" i="1"/>
  <c r="L162" i="1" s="1"/>
  <c r="M162" i="1" s="1"/>
  <c r="K165" i="1"/>
  <c r="L165" i="1" s="1"/>
  <c r="M165" i="1" s="1"/>
  <c r="K36" i="1"/>
  <c r="K35" i="1"/>
  <c r="L35" i="1" s="1"/>
  <c r="M35" i="1" s="1"/>
  <c r="K154" i="1"/>
  <c r="L154" i="1" s="1"/>
  <c r="M154" i="1" s="1"/>
  <c r="K153" i="1"/>
  <c r="L153" i="1" s="1"/>
  <c r="M153" i="1" s="1"/>
  <c r="K81" i="1"/>
  <c r="L81" i="1" s="1"/>
  <c r="M81" i="1" s="1"/>
  <c r="K82" i="1"/>
  <c r="L82" i="1" s="1"/>
  <c r="M82" i="1" s="1"/>
  <c r="K80" i="1"/>
  <c r="L80" i="1" s="1"/>
  <c r="M80" i="1" s="1"/>
  <c r="K83" i="1"/>
  <c r="L83" i="1" s="1"/>
  <c r="M83" i="1" s="1"/>
  <c r="K150" i="1"/>
  <c r="L150" i="1" s="1"/>
  <c r="M150" i="1" s="1"/>
  <c r="K180" i="1"/>
  <c r="L180" i="1" s="1"/>
  <c r="M180" i="1" s="1"/>
  <c r="K181" i="1"/>
  <c r="L181" i="1" s="1"/>
  <c r="M181" i="1" s="1"/>
  <c r="K148" i="1"/>
  <c r="L148" i="1" s="1"/>
  <c r="M148" i="1" s="1"/>
  <c r="K149" i="1"/>
  <c r="L149" i="1" s="1"/>
  <c r="M149" i="1" s="1"/>
  <c r="K179" i="1"/>
  <c r="L179" i="1" s="1"/>
  <c r="M179" i="1" s="1"/>
  <c r="K152" i="1"/>
  <c r="L152" i="1" s="1"/>
  <c r="M152" i="1" s="1"/>
  <c r="K151" i="1"/>
  <c r="L151" i="1" s="1"/>
  <c r="M151" i="1" s="1"/>
  <c r="K29" i="1"/>
  <c r="L29" i="1" s="1"/>
  <c r="M29" i="1" s="1"/>
  <c r="K25" i="1"/>
  <c r="L25" i="1" s="1"/>
  <c r="M25" i="1" s="1"/>
  <c r="K27" i="1"/>
  <c r="L27" i="1" s="1"/>
  <c r="M27" i="1" s="1"/>
  <c r="K23" i="1"/>
  <c r="L23" i="1" s="1"/>
  <c r="M23" i="1" s="1"/>
  <c r="K26" i="1"/>
  <c r="L26" i="1" s="1"/>
  <c r="M26" i="1" s="1"/>
  <c r="K22" i="1"/>
  <c r="L22" i="1" s="1"/>
  <c r="M22" i="1" s="1"/>
  <c r="K24" i="1"/>
  <c r="L24" i="1" s="1"/>
  <c r="M24" i="1" s="1"/>
  <c r="K28" i="1"/>
  <c r="L28" i="1" s="1"/>
  <c r="M28" i="1" s="1"/>
  <c r="K18" i="1"/>
  <c r="L18" i="1" s="1"/>
  <c r="M18" i="1" s="1"/>
  <c r="K257" i="1"/>
  <c r="L257" i="1" s="1"/>
  <c r="M257" i="1" s="1"/>
  <c r="K198" i="1"/>
  <c r="L198" i="1" s="1"/>
  <c r="M198" i="1" s="1"/>
  <c r="K197" i="1"/>
  <c r="L197" i="1" s="1"/>
  <c r="M197" i="1" s="1"/>
  <c r="K115" i="1"/>
  <c r="L115" i="1" s="1"/>
  <c r="M115" i="1" s="1"/>
  <c r="K185" i="1"/>
  <c r="L185" i="1" s="1"/>
  <c r="M185" i="1" s="1"/>
  <c r="K184" i="1"/>
  <c r="L184" i="1" s="1"/>
  <c r="M184" i="1" s="1"/>
  <c r="K183" i="1"/>
  <c r="L183" i="1" s="1"/>
  <c r="M183" i="1" s="1"/>
  <c r="K182" i="1"/>
  <c r="L182" i="1" s="1"/>
  <c r="M182" i="1" s="1"/>
  <c r="K164" i="1"/>
  <c r="L164" i="1" s="1"/>
  <c r="M164" i="1" s="1"/>
  <c r="K237" i="1"/>
  <c r="L237" i="1" s="1"/>
  <c r="M237" i="1" s="1"/>
  <c r="K236" i="1"/>
  <c r="L236" i="1" s="1"/>
  <c r="M236" i="1" s="1"/>
  <c r="K172" i="1"/>
  <c r="L172" i="1" s="1"/>
  <c r="M172" i="1" s="1"/>
  <c r="K175" i="1"/>
  <c r="L175" i="1" s="1"/>
  <c r="M175" i="1" s="1"/>
  <c r="K145" i="1"/>
  <c r="L145" i="1" s="1"/>
  <c r="M145" i="1" s="1"/>
  <c r="K146" i="1"/>
  <c r="L146" i="1" s="1"/>
  <c r="M146" i="1" s="1"/>
  <c r="K210" i="1"/>
  <c r="L210" i="1" s="1"/>
  <c r="M210" i="1" s="1"/>
  <c r="K206" i="1"/>
  <c r="L206" i="1" s="1"/>
  <c r="M206" i="1" s="1"/>
  <c r="K207" i="1"/>
  <c r="L207" i="1" s="1"/>
  <c r="M207" i="1" s="1"/>
  <c r="K205" i="1"/>
  <c r="L205" i="1" s="1"/>
  <c r="M205" i="1" s="1"/>
  <c r="K208" i="1"/>
  <c r="L208" i="1" s="1"/>
  <c r="M208" i="1" s="1"/>
  <c r="K209" i="1"/>
  <c r="L209" i="1" s="1"/>
  <c r="M209" i="1" s="1"/>
  <c r="K14" i="1"/>
  <c r="L14" i="1" s="1"/>
  <c r="M14" i="1" s="1"/>
  <c r="K19" i="1"/>
  <c r="L19" i="1" s="1"/>
  <c r="M19" i="1" s="1"/>
  <c r="K112" i="1"/>
  <c r="L112" i="1" s="1"/>
  <c r="M112" i="1" s="1"/>
  <c r="K17" i="1"/>
  <c r="L17" i="1" s="1"/>
  <c r="M17" i="1" s="1"/>
  <c r="K16" i="1"/>
  <c r="L16" i="1" s="1"/>
  <c r="M16" i="1" s="1"/>
  <c r="K21" i="1"/>
  <c r="L21" i="1" s="1"/>
  <c r="M21" i="1" s="1"/>
  <c r="K15" i="1"/>
  <c r="L15" i="1" s="1"/>
  <c r="M15" i="1" s="1"/>
  <c r="K20" i="1"/>
  <c r="L20" i="1" s="1"/>
  <c r="M20" i="1" s="1"/>
  <c r="K113" i="1"/>
  <c r="L113" i="1" s="1"/>
  <c r="M113" i="1" s="1"/>
  <c r="K111" i="1"/>
  <c r="L111" i="1" s="1"/>
  <c r="M111" i="1" s="1"/>
  <c r="K232" i="1"/>
  <c r="L232" i="1" s="1"/>
  <c r="M232" i="1" s="1"/>
  <c r="K233" i="1"/>
  <c r="L233" i="1" s="1"/>
  <c r="M233" i="1" s="1"/>
  <c r="K235" i="1"/>
  <c r="L235" i="1" s="1"/>
  <c r="M235" i="1" s="1"/>
  <c r="K234" i="1"/>
  <c r="L234" i="1" s="1"/>
  <c r="M234" i="1" s="1"/>
  <c r="K57" i="1"/>
  <c r="L57" i="1" s="1"/>
  <c r="M57" i="1" s="1"/>
  <c r="K60" i="1"/>
  <c r="L60" i="1" s="1"/>
  <c r="M60" i="1" s="1"/>
  <c r="K101" i="1"/>
  <c r="L101" i="1" s="1"/>
  <c r="M101" i="1" s="1"/>
  <c r="K100" i="1"/>
  <c r="L100" i="1" s="1"/>
  <c r="M100" i="1" s="1"/>
  <c r="K99" i="1"/>
  <c r="L99" i="1" s="1"/>
  <c r="M99" i="1" s="1"/>
  <c r="K102" i="1"/>
  <c r="L102" i="1" s="1"/>
  <c r="M102" i="1" s="1"/>
  <c r="K157" i="1"/>
  <c r="L157" i="1" s="1"/>
  <c r="M157" i="1" s="1"/>
  <c r="K216" i="1"/>
  <c r="L216" i="1" s="1"/>
  <c r="M216" i="1" s="1"/>
  <c r="K174" i="1"/>
  <c r="L174" i="1" s="1"/>
  <c r="M174" i="1" s="1"/>
  <c r="K170" i="1"/>
  <c r="L170" i="1" s="1"/>
  <c r="M170" i="1" s="1"/>
  <c r="K173" i="1"/>
  <c r="L173" i="1" s="1"/>
  <c r="M173" i="1" s="1"/>
  <c r="K171" i="1"/>
  <c r="L171" i="1" s="1"/>
  <c r="M171" i="1" s="1"/>
  <c r="K43" i="1"/>
  <c r="L43" i="1" s="1"/>
  <c r="M43" i="1" s="1"/>
  <c r="K156" i="1"/>
  <c r="L156" i="1" s="1"/>
  <c r="M156" i="1" s="1"/>
  <c r="K12" i="1"/>
  <c r="L12" i="1" s="1"/>
  <c r="M12" i="1" s="1"/>
  <c r="K188" i="1"/>
  <c r="L188" i="1" s="1"/>
  <c r="M188" i="1" s="1"/>
  <c r="K242" i="1"/>
  <c r="L242" i="1" s="1"/>
  <c r="M242" i="1" s="1"/>
  <c r="K38" i="1"/>
  <c r="L38" i="1" s="1"/>
  <c r="M38" i="1" s="1"/>
  <c r="K159" i="1"/>
  <c r="L159" i="1" s="1"/>
  <c r="M159" i="1" s="1"/>
  <c r="K243" i="1"/>
  <c r="L243" i="1" s="1"/>
  <c r="M243" i="1" s="1"/>
  <c r="K217" i="1"/>
  <c r="L217" i="1" s="1"/>
  <c r="M217" i="1" s="1"/>
  <c r="K42" i="1"/>
  <c r="L42" i="1" s="1"/>
  <c r="M42" i="1" s="1"/>
  <c r="K44" i="1"/>
  <c r="L44" i="1" s="1"/>
  <c r="M44" i="1" s="1"/>
  <c r="K215" i="1"/>
  <c r="L215" i="1" s="1"/>
  <c r="M215" i="1" s="1"/>
  <c r="K50" i="1"/>
  <c r="L50" i="1" s="1"/>
  <c r="M50" i="1" s="1"/>
  <c r="K32" i="1"/>
  <c r="L32" i="1" s="1"/>
  <c r="M32" i="1" s="1"/>
  <c r="K55" i="1"/>
  <c r="L55" i="1" s="1"/>
  <c r="M55" i="1" s="1"/>
  <c r="K75" i="1"/>
  <c r="L75" i="1" s="1"/>
  <c r="M75" i="1" s="1"/>
  <c r="K169" i="1"/>
  <c r="L169" i="1" s="1"/>
  <c r="M169" i="1" s="1"/>
  <c r="K110" i="1"/>
  <c r="L110" i="1" s="1"/>
  <c r="M110" i="1" s="1"/>
  <c r="K94" i="1"/>
  <c r="L94" i="1" s="1"/>
  <c r="M94" i="1" s="1"/>
  <c r="K98" i="1"/>
  <c r="L98" i="1" s="1"/>
  <c r="M98" i="1" s="1"/>
  <c r="K128" i="1"/>
  <c r="L128" i="1" s="1"/>
  <c r="M128" i="1" s="1"/>
  <c r="K120" i="1"/>
  <c r="L120" i="1" s="1"/>
  <c r="M120" i="1" s="1"/>
  <c r="K124" i="1"/>
  <c r="L124" i="1" s="1"/>
  <c r="M124" i="1" s="1"/>
  <c r="K46" i="1"/>
  <c r="L46" i="1" s="1"/>
  <c r="M46" i="1" s="1"/>
  <c r="K103" i="1"/>
  <c r="L103" i="1" s="1"/>
  <c r="M103" i="1" s="1"/>
  <c r="K248" i="1"/>
  <c r="L248" i="1" s="1"/>
  <c r="M248" i="1" s="1"/>
  <c r="K161" i="1"/>
  <c r="L161" i="1" s="1"/>
  <c r="M161" i="1" s="1"/>
  <c r="K160" i="1"/>
  <c r="L160" i="1" s="1"/>
  <c r="M160" i="1" s="1"/>
  <c r="K255" i="1"/>
  <c r="L255" i="1" s="1"/>
  <c r="M255" i="1" s="1"/>
  <c r="K224" i="1"/>
  <c r="L224" i="1" s="1"/>
  <c r="M224" i="1" s="1"/>
  <c r="K244" i="1"/>
  <c r="L244" i="1" s="1"/>
  <c r="M244" i="1" s="1"/>
  <c r="K196" i="1"/>
  <c r="L196" i="1" s="1"/>
  <c r="M196" i="1" s="1"/>
  <c r="K240" i="1"/>
  <c r="L240" i="1" s="1"/>
  <c r="M240" i="1" s="1"/>
  <c r="K194" i="1"/>
  <c r="L194" i="1" s="1"/>
  <c r="M194" i="1" s="1"/>
  <c r="K193" i="1"/>
  <c r="L193" i="1" s="1"/>
  <c r="M193" i="1" s="1"/>
  <c r="K195" i="1"/>
  <c r="L195" i="1" s="1"/>
  <c r="M195" i="1" s="1"/>
  <c r="K45" i="1"/>
  <c r="L45" i="1" s="1"/>
  <c r="M45" i="1" s="1"/>
  <c r="K105" i="1"/>
  <c r="L105" i="1" s="1"/>
  <c r="M105" i="1" s="1"/>
  <c r="K106" i="1"/>
  <c r="L106" i="1" s="1"/>
  <c r="M106" i="1" s="1"/>
  <c r="K68" i="1"/>
  <c r="L68" i="1" s="1"/>
  <c r="M68" i="1" s="1"/>
  <c r="K67" i="1"/>
  <c r="L67" i="1" s="1"/>
  <c r="M67" i="1" s="1"/>
  <c r="K66" i="1"/>
  <c r="L66" i="1" s="1"/>
  <c r="M66" i="1" s="1"/>
  <c r="K63" i="1"/>
  <c r="L63" i="1" s="1"/>
  <c r="M63" i="1" s="1"/>
  <c r="K62" i="1"/>
  <c r="L62" i="1" s="1"/>
  <c r="M62" i="1" s="1"/>
  <c r="K131" i="1"/>
  <c r="L131" i="1" s="1"/>
  <c r="M131" i="1" s="1"/>
  <c r="K130" i="1"/>
  <c r="L130" i="1" s="1"/>
  <c r="M130" i="1" s="1"/>
  <c r="K129" i="1"/>
  <c r="L129" i="1" s="1"/>
  <c r="M129" i="1" s="1"/>
  <c r="K96" i="1"/>
  <c r="L96" i="1" s="1"/>
  <c r="M96" i="1" s="1"/>
  <c r="K97" i="1"/>
  <c r="L97" i="1" s="1"/>
  <c r="M97" i="1" s="1"/>
  <c r="K95" i="1"/>
  <c r="L95" i="1" s="1"/>
  <c r="M95" i="1" s="1"/>
  <c r="K245" i="1"/>
  <c r="L245" i="1" s="1"/>
  <c r="M245" i="1" s="1"/>
  <c r="K147" i="1"/>
  <c r="L147" i="1" s="1"/>
  <c r="M147" i="1" s="1"/>
  <c r="K65" i="1"/>
  <c r="L65" i="1" s="1"/>
  <c r="M65" i="1" s="1"/>
  <c r="K116" i="1"/>
  <c r="L116" i="1" s="1"/>
  <c r="M116" i="1" s="1"/>
  <c r="K84" i="1"/>
  <c r="L84" i="1" s="1"/>
  <c r="M84" i="1" s="1"/>
  <c r="K108" i="1"/>
  <c r="L108" i="1" s="1"/>
  <c r="M108" i="1" s="1"/>
  <c r="K254" i="1"/>
  <c r="L254" i="1" s="1"/>
  <c r="M254" i="1" s="1"/>
  <c r="K253" i="1"/>
  <c r="L253" i="1" s="1"/>
  <c r="M253" i="1" s="1"/>
  <c r="K191" i="1"/>
  <c r="L191" i="1" s="1"/>
  <c r="M191" i="1" s="1"/>
  <c r="K231" i="1"/>
  <c r="L231" i="1" s="1"/>
  <c r="M231" i="1" s="1"/>
  <c r="K189" i="1"/>
  <c r="L189" i="1" s="1"/>
  <c r="M189" i="1" s="1"/>
  <c r="K158" i="1"/>
  <c r="L158" i="1" s="1"/>
  <c r="M158" i="1" s="1"/>
  <c r="K121" i="1"/>
  <c r="L121" i="1" s="1"/>
  <c r="M121" i="1" s="1"/>
  <c r="K192" i="1"/>
  <c r="L192" i="1" s="1"/>
  <c r="M192" i="1" s="1"/>
  <c r="K37" i="1"/>
  <c r="L37" i="1" s="1"/>
  <c r="M37" i="1" s="1"/>
  <c r="K34" i="1"/>
  <c r="L34" i="1" s="1"/>
  <c r="M34" i="1" s="1"/>
  <c r="K53" i="1"/>
  <c r="L53" i="1" s="1"/>
  <c r="M53" i="1" s="1"/>
  <c r="K218" i="1"/>
  <c r="L218" i="1" s="1"/>
  <c r="M218" i="1" s="1"/>
  <c r="K59" i="1"/>
  <c r="L59" i="1" s="1"/>
  <c r="M59" i="1" s="1"/>
  <c r="K89" i="1"/>
  <c r="L89" i="1" s="1"/>
  <c r="M89" i="1" s="1"/>
  <c r="K221" i="1"/>
  <c r="L221" i="1" s="1"/>
  <c r="M221" i="1" s="1"/>
  <c r="K241" i="1"/>
  <c r="L241" i="1" s="1"/>
  <c r="M241" i="1" s="1"/>
  <c r="K125" i="1"/>
  <c r="L125" i="1" s="1"/>
  <c r="M125" i="1" s="1"/>
  <c r="K107" i="1"/>
  <c r="L107" i="1" s="1"/>
  <c r="M107" i="1" s="1"/>
  <c r="K126" i="1"/>
  <c r="L126" i="1" s="1"/>
  <c r="M126" i="1" s="1"/>
  <c r="K219" i="1"/>
  <c r="L219" i="1" s="1"/>
  <c r="M219" i="1" s="1"/>
  <c r="K114" i="1"/>
  <c r="L114" i="1" s="1"/>
  <c r="M114" i="1" s="1"/>
  <c r="K220" i="1"/>
  <c r="L220" i="1" s="1"/>
  <c r="M220" i="1" s="1"/>
  <c r="K88" i="1"/>
  <c r="L88" i="1" s="1"/>
  <c r="M88" i="1" s="1"/>
  <c r="K119" i="1"/>
  <c r="L119" i="1" s="1"/>
  <c r="M119" i="1" s="1"/>
  <c r="K186" i="1"/>
  <c r="L186" i="1" s="1"/>
  <c r="M186" i="1" s="1"/>
  <c r="K246" i="1"/>
  <c r="L246" i="1" s="1"/>
  <c r="M246" i="1" s="1"/>
  <c r="K187" i="1"/>
  <c r="L187" i="1" s="1"/>
  <c r="M187" i="1" s="1"/>
  <c r="K52" i="1"/>
  <c r="L52" i="1" s="1"/>
  <c r="M52" i="1" s="1"/>
  <c r="K54" i="1"/>
  <c r="L54" i="1" s="1"/>
  <c r="K104" i="1"/>
  <c r="L104" i="1" s="1"/>
  <c r="M104" i="1" s="1"/>
  <c r="K40" i="1"/>
  <c r="L40" i="1" s="1"/>
  <c r="M40" i="1" s="1"/>
  <c r="K177" i="1"/>
  <c r="L177" i="1" s="1"/>
  <c r="M177" i="1" s="1"/>
  <c r="K223" i="1"/>
  <c r="L223" i="1" s="1"/>
  <c r="M223" i="1" s="1"/>
  <c r="K247" i="1"/>
  <c r="L247" i="1" s="1"/>
  <c r="M247" i="1" s="1"/>
  <c r="K72" i="1"/>
  <c r="L72" i="1" s="1"/>
  <c r="M72" i="1" s="1"/>
  <c r="K178" i="1"/>
  <c r="L178" i="1" s="1"/>
  <c r="M178" i="1" s="1"/>
  <c r="K51" i="1"/>
  <c r="L51" i="1" s="1"/>
  <c r="M51" i="1" s="1"/>
  <c r="K118" i="1"/>
  <c r="L118" i="1" s="1"/>
  <c r="M118" i="1" s="1"/>
  <c r="K74" i="1"/>
  <c r="L74" i="1" s="1"/>
  <c r="M74" i="1" s="1"/>
  <c r="K93" i="1"/>
  <c r="L93" i="1" s="1"/>
  <c r="M93" i="1" s="1"/>
  <c r="K123" i="1"/>
  <c r="L123" i="1" s="1"/>
  <c r="M123" i="1" s="1"/>
  <c r="K256" i="1"/>
  <c r="L256" i="1" s="1"/>
  <c r="M256" i="1" s="1"/>
  <c r="K176" i="1"/>
  <c r="L176" i="1" s="1"/>
  <c r="M176" i="1" s="1"/>
  <c r="K250" i="1"/>
  <c r="L250" i="1" s="1"/>
  <c r="M250" i="1" s="1"/>
  <c r="K92" i="1"/>
  <c r="L92" i="1" s="1"/>
  <c r="M92" i="1" s="1"/>
  <c r="K251" i="1"/>
  <c r="L251" i="1" s="1"/>
  <c r="M251" i="1" s="1"/>
  <c r="K58" i="1"/>
  <c r="L58" i="1" s="1"/>
  <c r="M58" i="1" s="1"/>
  <c r="K127" i="1"/>
  <c r="L127" i="1" s="1"/>
  <c r="M127" i="1" s="1"/>
  <c r="K73" i="1"/>
  <c r="L73" i="1" s="1"/>
  <c r="M73" i="1" s="1"/>
  <c r="K168" i="1"/>
  <c r="L168" i="1" s="1"/>
  <c r="M168" i="1" s="1"/>
  <c r="K167" i="1"/>
  <c r="L167" i="1" s="1"/>
  <c r="M167" i="1" s="1"/>
  <c r="K226" i="1"/>
  <c r="L226" i="1" s="1"/>
  <c r="M226" i="1" s="1"/>
  <c r="K166" i="1"/>
  <c r="L166" i="1" s="1"/>
  <c r="M166" i="1" s="1"/>
  <c r="K109" i="1"/>
  <c r="L109" i="1" s="1"/>
  <c r="M109" i="1" s="1"/>
  <c r="K122" i="1"/>
  <c r="L122" i="1" s="1"/>
  <c r="M122" i="1" s="1"/>
  <c r="K56" i="1"/>
  <c r="L56" i="1" s="1"/>
  <c r="M56" i="1" s="1"/>
  <c r="K252" i="1"/>
  <c r="L252" i="1" s="1"/>
  <c r="M252" i="1" s="1"/>
  <c r="K227" i="1"/>
  <c r="L227" i="1" s="1"/>
  <c r="M227" i="1" s="1"/>
  <c r="K70" i="1"/>
  <c r="L70" i="1" s="1"/>
  <c r="M70" i="1" s="1"/>
  <c r="K85" i="1"/>
  <c r="L85" i="1" s="1"/>
  <c r="M85" i="1" s="1"/>
  <c r="K69" i="1"/>
  <c r="L69" i="1" s="1"/>
  <c r="M69" i="1" s="1"/>
  <c r="K225" i="1"/>
  <c r="L225" i="1" s="1"/>
  <c r="M225" i="1" s="1"/>
  <c r="K249" i="1"/>
  <c r="L249" i="1" s="1"/>
  <c r="M249" i="1" s="1"/>
  <c r="K117" i="1"/>
  <c r="L117" i="1" s="1"/>
  <c r="M117" i="1" s="1"/>
  <c r="K190" i="1"/>
  <c r="L190" i="1" s="1"/>
  <c r="M190" i="1" s="1"/>
  <c r="K91" i="1"/>
  <c r="L91" i="1" s="1"/>
  <c r="M91" i="1" s="1"/>
  <c r="K229" i="1"/>
  <c r="L229" i="1" s="1"/>
  <c r="M229" i="1" s="1"/>
  <c r="K49" i="1"/>
  <c r="L49" i="1" s="1"/>
  <c r="M49" i="1" s="1"/>
  <c r="K222" i="1"/>
  <c r="L222" i="1" s="1"/>
  <c r="M222" i="1" s="1"/>
  <c r="K47" i="1"/>
  <c r="L47" i="1" s="1"/>
  <c r="M47" i="1" s="1"/>
  <c r="K228" i="1"/>
  <c r="L228" i="1" s="1"/>
  <c r="M228" i="1" s="1"/>
  <c r="K41" i="1"/>
  <c r="L41" i="1" s="1"/>
  <c r="M41" i="1" s="1"/>
  <c r="K230" i="1"/>
  <c r="L230" i="1" s="1"/>
  <c r="M230" i="1" s="1"/>
  <c r="K33" i="1"/>
  <c r="L33" i="1" s="1"/>
  <c r="M33" i="1" s="1"/>
  <c r="K48" i="1"/>
  <c r="L48" i="1" s="1"/>
  <c r="K31" i="1"/>
  <c r="K30" i="1"/>
  <c r="L30" i="1" s="1"/>
  <c r="M30" i="1" s="1"/>
  <c r="P240" i="1" l="1"/>
  <c r="P47" i="1"/>
  <c r="P91" i="1"/>
  <c r="P225" i="1"/>
  <c r="P227" i="1"/>
  <c r="P56" i="1"/>
  <c r="P109" i="1"/>
  <c r="P226" i="1"/>
  <c r="P168" i="1"/>
  <c r="P127" i="1"/>
  <c r="P251" i="1"/>
  <c r="P250" i="1"/>
  <c r="P256" i="1"/>
  <c r="P93" i="1"/>
  <c r="P118" i="1"/>
  <c r="P178" i="1"/>
  <c r="P247" i="1"/>
  <c r="P177" i="1"/>
  <c r="P104" i="1"/>
  <c r="P52" i="1"/>
  <c r="P246" i="1"/>
  <c r="P119" i="1"/>
  <c r="P220" i="1"/>
  <c r="P219" i="1"/>
  <c r="P107" i="1"/>
  <c r="P241" i="1"/>
  <c r="P89" i="1"/>
  <c r="P218" i="1"/>
  <c r="P34" i="1"/>
  <c r="P192" i="1"/>
  <c r="P158" i="1"/>
  <c r="P231" i="1"/>
  <c r="P253" i="1"/>
  <c r="P108" i="1"/>
  <c r="P116" i="1"/>
  <c r="P147" i="1"/>
  <c r="P95" i="1"/>
  <c r="P96" i="1"/>
  <c r="P130" i="1"/>
  <c r="P62" i="1"/>
  <c r="P66" i="1"/>
  <c r="P68" i="1"/>
  <c r="P105" i="1"/>
  <c r="P195" i="1"/>
  <c r="P194" i="1"/>
  <c r="P196" i="1"/>
  <c r="P224" i="1"/>
  <c r="P160" i="1"/>
  <c r="P248" i="1"/>
  <c r="P46" i="1"/>
  <c r="P120" i="1"/>
  <c r="P98" i="1"/>
  <c r="P110" i="1"/>
  <c r="P75" i="1"/>
  <c r="P32" i="1"/>
  <c r="P215" i="1"/>
  <c r="P42" i="1"/>
  <c r="P243" i="1"/>
  <c r="P38" i="1"/>
  <c r="P188" i="1"/>
  <c r="P156" i="1"/>
  <c r="P171" i="1"/>
  <c r="P170" i="1"/>
  <c r="P216" i="1"/>
  <c r="P102" i="1"/>
  <c r="P100" i="1"/>
  <c r="P60" i="1"/>
  <c r="P234" i="1"/>
  <c r="P233" i="1"/>
  <c r="P111" i="1"/>
  <c r="P20" i="1"/>
  <c r="P21" i="1"/>
  <c r="P17" i="1"/>
  <c r="P19" i="1"/>
  <c r="P209" i="1"/>
  <c r="P205" i="1"/>
  <c r="P206" i="1"/>
  <c r="P146" i="1"/>
  <c r="P175" i="1"/>
  <c r="P236" i="1"/>
  <c r="P164" i="1"/>
  <c r="P183" i="1"/>
  <c r="P185" i="1"/>
  <c r="P197" i="1"/>
  <c r="P257" i="1"/>
  <c r="P28" i="1"/>
  <c r="P22" i="1"/>
  <c r="P23" i="1"/>
  <c r="P25" i="1"/>
  <c r="P151" i="1"/>
  <c r="P179" i="1"/>
  <c r="P148" i="1"/>
  <c r="P180" i="1"/>
  <c r="P83" i="1"/>
  <c r="P82" i="1"/>
  <c r="P153" i="1"/>
  <c r="P35" i="1"/>
  <c r="P165" i="1"/>
  <c r="P163" i="1"/>
  <c r="P204" i="1"/>
  <c r="P213" i="1"/>
  <c r="P203" i="1"/>
  <c r="P142" i="1"/>
  <c r="P138" i="1"/>
  <c r="P141" i="1"/>
  <c r="P132" i="1"/>
  <c r="P133" i="1"/>
  <c r="P61" i="1"/>
  <c r="P143" i="1"/>
  <c r="P201" i="1"/>
  <c r="P33" i="1"/>
  <c r="P41" i="1"/>
  <c r="P49" i="1"/>
  <c r="P117" i="1"/>
  <c r="P85" i="1"/>
  <c r="P30" i="1"/>
  <c r="P230" i="1"/>
  <c r="P228" i="1"/>
  <c r="P222" i="1"/>
  <c r="P229" i="1"/>
  <c r="P190" i="1"/>
  <c r="P249" i="1"/>
  <c r="P69" i="1"/>
  <c r="P70" i="1"/>
  <c r="P252" i="1"/>
  <c r="P122" i="1"/>
  <c r="P166" i="1"/>
  <c r="P167" i="1"/>
  <c r="P73" i="1"/>
  <c r="P58" i="1"/>
  <c r="P92" i="1"/>
  <c r="P176" i="1"/>
  <c r="P123" i="1"/>
  <c r="P74" i="1"/>
  <c r="P51" i="1"/>
  <c r="P72" i="1"/>
  <c r="P223" i="1"/>
  <c r="P40" i="1"/>
  <c r="P187" i="1"/>
  <c r="P186" i="1"/>
  <c r="P88" i="1"/>
  <c r="P114" i="1"/>
  <c r="P126" i="1"/>
  <c r="P125" i="1"/>
  <c r="P221" i="1"/>
  <c r="P59" i="1"/>
  <c r="P53" i="1"/>
  <c r="P37" i="1"/>
  <c r="P121" i="1"/>
  <c r="P189" i="1"/>
  <c r="P191" i="1"/>
  <c r="P254" i="1"/>
  <c r="P84" i="1"/>
  <c r="P65" i="1"/>
  <c r="P245" i="1"/>
  <c r="P97" i="1"/>
  <c r="P129" i="1"/>
  <c r="P131" i="1"/>
  <c r="P63" i="1"/>
  <c r="P67" i="1"/>
  <c r="P106" i="1"/>
  <c r="P45" i="1"/>
  <c r="P193" i="1"/>
  <c r="P244" i="1"/>
  <c r="P255" i="1"/>
  <c r="P161" i="1"/>
  <c r="P103" i="1"/>
  <c r="P124" i="1"/>
  <c r="P128" i="1"/>
  <c r="P94" i="1"/>
  <c r="P169" i="1"/>
  <c r="P55" i="1"/>
  <c r="P50" i="1"/>
  <c r="P44" i="1"/>
  <c r="P217" i="1"/>
  <c r="P159" i="1"/>
  <c r="P242" i="1"/>
  <c r="P43" i="1"/>
  <c r="P173" i="1"/>
  <c r="P174" i="1"/>
  <c r="P157" i="1"/>
  <c r="P99" i="1"/>
  <c r="P101" i="1"/>
  <c r="P57" i="1"/>
  <c r="P235" i="1"/>
  <c r="P232" i="1"/>
  <c r="P113" i="1"/>
  <c r="P15" i="1"/>
  <c r="P16" i="1"/>
  <c r="P112" i="1"/>
  <c r="P208" i="1"/>
  <c r="P207" i="1"/>
  <c r="P210" i="1"/>
  <c r="P145" i="1"/>
  <c r="P172" i="1"/>
  <c r="P237" i="1"/>
  <c r="P182" i="1"/>
  <c r="P184" i="1"/>
  <c r="P115" i="1"/>
  <c r="P198" i="1"/>
  <c r="P18" i="1"/>
  <c r="P24" i="1"/>
  <c r="P26" i="1"/>
  <c r="P27" i="1"/>
  <c r="P29" i="1"/>
  <c r="P152" i="1"/>
  <c r="P149" i="1"/>
  <c r="P181" i="1"/>
  <c r="P150" i="1"/>
  <c r="P80" i="1"/>
  <c r="P81" i="1"/>
  <c r="P154" i="1"/>
  <c r="P162" i="1"/>
  <c r="P212" i="1"/>
  <c r="P202" i="1"/>
  <c r="P211" i="1"/>
  <c r="P140" i="1"/>
  <c r="P135" i="1"/>
  <c r="P134" i="1"/>
  <c r="P137" i="1"/>
  <c r="P136" i="1"/>
  <c r="P139" i="1"/>
  <c r="P144" i="1"/>
  <c r="P199" i="1"/>
  <c r="P200" i="1"/>
  <c r="P14" i="1"/>
  <c r="P12" i="1"/>
  <c r="M48" i="1"/>
  <c r="M54" i="1"/>
  <c r="P54" i="1" l="1"/>
  <c r="P48" i="1"/>
  <c r="K86" i="1"/>
  <c r="L86" i="1" s="1"/>
  <c r="M86" i="1" s="1"/>
  <c r="K87" i="1"/>
  <c r="L87" i="1" s="1"/>
  <c r="M87" i="1" s="1"/>
  <c r="P87" i="1" l="1"/>
  <c r="P8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Sasha</author>
  </authors>
  <commentList>
    <comment ref="M3" authorId="0" shapeId="0" xr:uid="{00000000-0006-0000-0000-000001000000}">
      <text>
        <r>
          <rPr>
            <sz val="8"/>
            <color indexed="81"/>
            <rFont val="Tahoma"/>
            <family val="2"/>
            <charset val="204"/>
          </rPr>
          <t xml:space="preserve">ДЛЯ УЧЁТА ДАННОЙ СКИДКИ НАЖМИТЕ НА "САМОВЫВОЗ"
</t>
        </r>
      </text>
    </comment>
    <comment ref="M5" authorId="0" shapeId="0" xr:uid="{00000000-0006-0000-0000-000002000000}">
      <text>
        <r>
          <rPr>
            <sz val="10"/>
            <color indexed="81"/>
            <rFont val="Tahoma"/>
            <family val="2"/>
            <charset val="204"/>
          </rPr>
          <t>ДЛЯ УЧЁТА ДАННОЙ СКИДКИ НАЖМИТЕ НА "100% предоплата"</t>
        </r>
      </text>
    </comment>
    <comment ref="M9" authorId="0" shapeId="0" xr:uid="{00000000-0006-0000-0000-000003000000}">
      <text>
        <r>
          <rPr>
            <sz val="10"/>
            <color indexed="81"/>
            <rFont val="Tahoma"/>
            <family val="2"/>
            <charset val="204"/>
          </rPr>
          <t>Сумируется автоматически 
в соответствии с указанными вверху данными</t>
        </r>
      </text>
    </comment>
  </commentList>
</comments>
</file>

<file path=xl/sharedStrings.xml><?xml version="1.0" encoding="utf-8"?>
<sst xmlns="http://schemas.openxmlformats.org/spreadsheetml/2006/main" count="868" uniqueCount="225">
  <si>
    <t>17кг</t>
  </si>
  <si>
    <t>20л/18кг</t>
  </si>
  <si>
    <t>цена без НДС с учетом скидки</t>
  </si>
  <si>
    <t>ИТОГО ВАША СКИДКА</t>
  </si>
  <si>
    <t>фасовка</t>
  </si>
  <si>
    <t>1 кг</t>
  </si>
  <si>
    <t>5 кг</t>
  </si>
  <si>
    <t>10 кг</t>
  </si>
  <si>
    <t>1 л</t>
  </si>
  <si>
    <t>5 л</t>
  </si>
  <si>
    <t>20 л</t>
  </si>
  <si>
    <t xml:space="preserve">цена без НДС </t>
  </si>
  <si>
    <t>5 кг.</t>
  </si>
  <si>
    <t>10 кг.</t>
  </si>
  <si>
    <t>455 г.</t>
  </si>
  <si>
    <t>20л.</t>
  </si>
  <si>
    <t>180 кг</t>
  </si>
  <si>
    <t>1л</t>
  </si>
  <si>
    <t>4 л</t>
  </si>
  <si>
    <t>скачать актуальный прайс можно на сайте:</t>
  </si>
  <si>
    <t xml:space="preserve">доп. скидка </t>
  </si>
  <si>
    <r>
      <rPr>
        <b/>
        <sz val="14"/>
        <color indexed="8"/>
        <rFont val="Times New Roman"/>
        <family val="1"/>
        <charset val="204"/>
      </rPr>
      <t xml:space="preserve">ROLF Energy 10W-40 </t>
    </r>
    <r>
      <rPr>
        <sz val="14"/>
        <color indexed="8"/>
        <rFont val="Times New Roman"/>
        <family val="1"/>
        <charset val="204"/>
      </rPr>
      <t xml:space="preserve">  API SL/CF </t>
    </r>
    <r>
      <rPr>
        <sz val="10"/>
        <color indexed="8"/>
        <rFont val="Times New Roman"/>
        <family val="1"/>
        <charset val="204"/>
      </rPr>
      <t xml:space="preserve">полусинтетич. моторное масло для бензиновых и дизельных двигателей  с турбонаддувом и интеркулерами  </t>
    </r>
    <r>
      <rPr>
        <sz val="8"/>
        <color indexed="8"/>
        <rFont val="Times New Roman"/>
        <family val="1"/>
        <charset val="204"/>
      </rPr>
      <t xml:space="preserve">MB 229.1  </t>
    </r>
    <r>
      <rPr>
        <sz val="14"/>
        <color indexed="8"/>
        <rFont val="Times New Roman"/>
        <family val="1"/>
        <charset val="204"/>
      </rPr>
      <t xml:space="preserve"> </t>
    </r>
  </si>
  <si>
    <t xml:space="preserve"> Наименование</t>
  </si>
  <si>
    <t>20л</t>
  </si>
  <si>
    <t>205л/180кг</t>
  </si>
  <si>
    <t>НАИМЕНОВАНИЕ</t>
  </si>
  <si>
    <t>цена без НДС</t>
  </si>
  <si>
    <t>ООО "ХимПромОил" РБ</t>
  </si>
  <si>
    <t xml:space="preserve">Склад:  </t>
  </si>
  <si>
    <r>
      <rPr>
        <b/>
        <sz val="14"/>
        <color indexed="8"/>
        <rFont val="Times New Roman"/>
        <family val="1"/>
        <charset val="204"/>
      </rPr>
      <t>ROLF GT SAE 5W-40 API SN/CF</t>
    </r>
    <r>
      <rPr>
        <sz val="14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 xml:space="preserve">синтетическое моторное масло для бензиновых и дизельных двигателей  с турбонаддувом и интеркулерами  </t>
    </r>
    <r>
      <rPr>
        <sz val="8"/>
        <color indexed="8"/>
        <rFont val="Times New Roman"/>
        <family val="1"/>
        <charset val="204"/>
      </rPr>
      <t xml:space="preserve">MB 229.1  </t>
    </r>
    <r>
      <rPr>
        <sz val="14"/>
        <color indexed="8"/>
        <rFont val="Times New Roman"/>
        <family val="1"/>
        <charset val="204"/>
      </rPr>
      <t xml:space="preserve"> </t>
    </r>
  </si>
  <si>
    <t>www.hpo.by</t>
  </si>
  <si>
    <t>20 кг.</t>
  </si>
  <si>
    <t>в тару покупателя</t>
  </si>
  <si>
    <t>канистра</t>
  </si>
  <si>
    <t>бочка</t>
  </si>
  <si>
    <t>ведро</t>
  </si>
  <si>
    <t>туба</t>
  </si>
  <si>
    <t>210 кг.</t>
  </si>
  <si>
    <t>с НДС</t>
  </si>
  <si>
    <t>без НДС</t>
  </si>
  <si>
    <t>ОПТОВЫЕ ЦЕНЫ   УТОЧНЯЙТЕ ПО ТЕЛЕФОНУ</t>
  </si>
  <si>
    <r>
      <rPr>
        <sz val="16"/>
        <rFont val="Times New Roman"/>
        <family val="1"/>
        <charset val="204"/>
      </rPr>
      <t xml:space="preserve">Антифриз </t>
    </r>
    <r>
      <rPr>
        <b/>
        <sz val="16"/>
        <rFont val="Times New Roman"/>
        <family val="1"/>
        <charset val="204"/>
      </rPr>
      <t>SIBIRIA ОЖ-40С°</t>
    </r>
    <r>
      <rPr>
        <sz val="16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(Красный; Зелёный; Синий; Жёлтый)</t>
    </r>
  </si>
  <si>
    <t>нет</t>
  </si>
  <si>
    <r>
      <t xml:space="preserve">Тормозная жидкость </t>
    </r>
    <r>
      <rPr>
        <b/>
        <sz val="16"/>
        <rFont val="Times New Roman"/>
        <family val="1"/>
        <charset val="204"/>
      </rPr>
      <t xml:space="preserve">Дзержинский DOT-4 </t>
    </r>
  </si>
  <si>
    <t>1л.</t>
  </si>
  <si>
    <t>МАСЛА ГИДРАВЛИЧЕСКИЕ ИНДУСТРИАЛЬНЫЕ</t>
  </si>
  <si>
    <t>МАСЛА ТРАНСМИССИОННЫЕ и ДР</t>
  </si>
  <si>
    <t>МАСЛО МОТОРНОЕ  SAE 10w-40</t>
  </si>
  <si>
    <t xml:space="preserve">МОТОРНЫЕ МАСЛА ДЛЯ СПЕЦ. ТЕХНИКИ </t>
  </si>
  <si>
    <t>И-20А (Масло индустриальное)</t>
  </si>
  <si>
    <t>И-40А  (Масло индустриальное)</t>
  </si>
  <si>
    <t>И-12А (Масло индустриальное)</t>
  </si>
  <si>
    <t>210 кг</t>
  </si>
  <si>
    <t>с ндс</t>
  </si>
  <si>
    <t>без ндс</t>
  </si>
  <si>
    <t>SIBIRIA_ANTIFREEZE_ОЖ-40_красный1</t>
  </si>
  <si>
    <t>SIBIRIA_ANTIFREEZE_ОЖ-40_красный5</t>
  </si>
  <si>
    <t>SIBIRIA_ANTIFREEZE_G125</t>
  </si>
  <si>
    <t>SIBIRIA_ANTIFREEZE_G1210</t>
  </si>
  <si>
    <t>Тосол_"Гостовский"_А-4020</t>
  </si>
  <si>
    <t>Тосол_"Гостовский"_А-40210</t>
  </si>
  <si>
    <t>Тосол_"Гостовский"_А-4010</t>
  </si>
  <si>
    <t>ТОСОЛ "Гостовский" А-40С° (Синий)</t>
  </si>
  <si>
    <t>AdBlue_жидкость_для_системы_SCR_дизельных_двигателей20</t>
  </si>
  <si>
    <t>Тосол_"Гостовский"_А-405</t>
  </si>
  <si>
    <t>SIBIRIA_ANTIFREEZE_ОЖ-40_красный10</t>
  </si>
  <si>
    <t>SIBIRIA_ANTIFREEZE_ОЖ-40_красный210</t>
  </si>
  <si>
    <t>Дзержинский_DOT-4455г</t>
  </si>
  <si>
    <t>жб</t>
  </si>
  <si>
    <t>Sintec_Смазка_Солидол_Ж800г</t>
  </si>
  <si>
    <t>КС-19 РБ</t>
  </si>
  <si>
    <t>Смазка графитная 17 кг</t>
  </si>
  <si>
    <t>И-50А  (Масло индустриальное)</t>
  </si>
  <si>
    <t>цена без НДС                      в  бел  РУБ</t>
  </si>
  <si>
    <t>цена с НДС  В  бел РУБ</t>
  </si>
  <si>
    <t>МАСЛО МОТОРНОЕ SAE 15w-40</t>
  </si>
  <si>
    <t>МАСЛО МОТОРНОЕ SAE 5w-30 (40)</t>
  </si>
  <si>
    <r>
      <t xml:space="preserve">email: </t>
    </r>
    <r>
      <rPr>
        <sz val="14"/>
        <rFont val="Arial"/>
        <family val="2"/>
        <charset val="204"/>
      </rPr>
      <t>2123089@mail.ru</t>
    </r>
  </si>
  <si>
    <r>
      <t xml:space="preserve">АНТИФРИЗ </t>
    </r>
    <r>
      <rPr>
        <b/>
        <sz val="14"/>
        <rFont val="Times New Roman"/>
        <family val="1"/>
        <charset val="204"/>
      </rPr>
      <t xml:space="preserve">"Гостовский" А-40С° G11  (КРАСНЫЙ)  </t>
    </r>
  </si>
  <si>
    <t>175 кг</t>
  </si>
  <si>
    <r>
      <t xml:space="preserve">ROLF KRAFTON P5 U 10W-40 </t>
    </r>
    <r>
      <rPr>
        <sz val="14"/>
        <rFont val="Times New Roman"/>
        <family val="1"/>
        <charset val="204"/>
      </rPr>
      <t xml:space="preserve">API CI-4/SL. Евро-4.  </t>
    </r>
    <r>
      <rPr>
        <sz val="10"/>
        <rFont val="Times New Roman"/>
        <family val="1"/>
        <charset val="204"/>
      </rPr>
      <t>Для всесезонного применения в высоконагруженных дизельных двигателях с турбонаддувом и без него. MB 228.3; Volvo VDS-3; Renault RLD-2; Mack EO-M+; Deutz DQC-III; Cummins CES 20078; MTU 2.0; Cummins CES 20076/77; CAT ECF-1a; MAN 3275-1.</t>
    </r>
  </si>
  <si>
    <r>
      <rPr>
        <b/>
        <sz val="14"/>
        <rFont val="Times New Roman"/>
        <family val="1"/>
        <charset val="204"/>
      </rPr>
      <t xml:space="preserve">ROLF KRAFTON P3 U 10W-40 </t>
    </r>
    <r>
      <rPr>
        <sz val="14"/>
        <rFont val="Times New Roman"/>
        <family val="1"/>
        <charset val="204"/>
      </rPr>
      <t xml:space="preserve">API CH-4/SJ. </t>
    </r>
    <r>
      <rPr>
        <sz val="10"/>
        <rFont val="Times New Roman"/>
        <family val="1"/>
        <charset val="204"/>
      </rPr>
      <t>Для всесезонного применения в высоконагруженных дизельных двигателях с турбонаддувом и без него. Volvo VDS-3; Mack EO-M+; MB 228.3; MTU Oil Cat 2; Renault RLD-2; Cummins CES 20076, 20077; MAN M 3275-1; Volvo VDS-3; Mack EO-N; Renault VI RLD-2.</t>
    </r>
  </si>
  <si>
    <t xml:space="preserve">  СМАЗКИ И СПЕЦ  ЖИДКОСТИ</t>
  </si>
  <si>
    <t xml:space="preserve"> 4 л</t>
  </si>
  <si>
    <t>8 (017) 388-00-41</t>
  </si>
  <si>
    <t>SibOil смазка Циатим-201    (800 гр)</t>
  </si>
  <si>
    <t>800 г.</t>
  </si>
  <si>
    <r>
      <rPr>
        <sz val="12"/>
        <rFont val="Arial"/>
        <family val="2"/>
        <charset val="204"/>
      </rPr>
      <t xml:space="preserve">ТЕЛ/ФАКС: </t>
    </r>
    <r>
      <rPr>
        <b/>
        <sz val="14"/>
        <rFont val="Arial"/>
        <family val="2"/>
        <charset val="204"/>
      </rPr>
      <t>8 (017) 388-00-41 +375(44) 774-41-40</t>
    </r>
  </si>
  <si>
    <r>
      <t xml:space="preserve">ROLF HYDRAULIC HVLP 32  </t>
    </r>
    <r>
      <rPr>
        <sz val="8"/>
        <color indexed="8"/>
        <rFont val="Times New Roman"/>
        <family val="1"/>
        <charset val="204"/>
      </rPr>
      <t xml:space="preserve">  DIN 51524-3 (HVLP),  ISO 11158 (HV), Bosch Rexroth RDE 90235,  Parker (Denison) HF-0, HF-1, HF-2, Eaton E-FDGN-TB002-E, Fives P68, GB 11118.1-2011, ASTM D6158, SAE MS 1004, JCMAS P041 HK Hydraulic specification, GM LS-2,  AIST 126, 127, SEB 181222</t>
    </r>
  </si>
  <si>
    <t>208л/180кг</t>
  </si>
  <si>
    <r>
      <t xml:space="preserve">KRAFTON S7 М-LA 10W-40 ACEA E6 </t>
    </r>
    <r>
      <rPr>
        <sz val="14"/>
        <rFont val="Times New Roman"/>
        <family val="1"/>
        <charset val="204"/>
      </rPr>
      <t>ACEA E4/E7-12; API CI-4</t>
    </r>
    <r>
      <rPr>
        <sz val="8"/>
        <rFont val="Times New Roman"/>
        <family val="1"/>
        <charset val="204"/>
      </rPr>
      <t>; MB 228.5; MAN M3277/ M3377; MTU Oil Cat 3; Volvo VDS-3; Renault RLD-2; Mack EO-N; DQC IV-10; ЛИАЗ</t>
    </r>
  </si>
  <si>
    <r>
      <t xml:space="preserve">ROLF HYDRAULIC HVLP 46 </t>
    </r>
    <r>
      <rPr>
        <sz val="8"/>
        <color indexed="8"/>
        <rFont val="Times New Roman"/>
        <family val="1"/>
        <charset val="204"/>
      </rPr>
      <t>DIN 51524-3 (HVLP),  ISO 11158 (HV), Bosch Rexroth RDE 90235, Parker (Denison) HF-0, HF-1, HF-2, Eaton E-FDGN-TB002-E, Fives P70, GB 11118.1-2011, ASTM D6158, SAE MS 1004, JCMAS P041 HK Hydraulic specification, GM LS-2, AIST 126, 127, SEB 181222</t>
    </r>
  </si>
  <si>
    <r>
      <t xml:space="preserve">SINTEC MULTI GREASE EP 2-150 18 кг </t>
    </r>
    <r>
      <rPr>
        <b/>
        <sz val="9"/>
        <color indexed="8"/>
        <rFont val="Times New Roman"/>
        <family val="1"/>
        <charset val="204"/>
      </rPr>
      <t xml:space="preserve"> пластичная антифрикционная смазка </t>
    </r>
  </si>
  <si>
    <t>18 кг</t>
  </si>
  <si>
    <t>СОЖ МР-7</t>
  </si>
  <si>
    <t>180кг</t>
  </si>
  <si>
    <t>400мл</t>
  </si>
  <si>
    <t>Силиконовая смазка Sintec 400мл</t>
  </si>
  <si>
    <t>175кг</t>
  </si>
  <si>
    <t>Смазка графитная 9 кг</t>
  </si>
  <si>
    <t>9 кг</t>
  </si>
  <si>
    <t>"Чисто плюс" омыват.стекол (-20С) ПЭТ</t>
  </si>
  <si>
    <t>4л</t>
  </si>
  <si>
    <t>SIBIRIA_ANTIFREEZE_G1211</t>
  </si>
  <si>
    <r>
      <t xml:space="preserve">SINTEC MULTI GREASE EP 2-150 390гр </t>
    </r>
    <r>
      <rPr>
        <b/>
        <sz val="9"/>
        <color indexed="8"/>
        <rFont val="Times New Roman"/>
        <family val="1"/>
        <charset val="204"/>
      </rPr>
      <t xml:space="preserve"> пластичная антифрикционная смазка </t>
    </r>
  </si>
  <si>
    <t>390гр</t>
  </si>
  <si>
    <r>
      <rPr>
        <sz val="16"/>
        <rFont val="Times New Roman"/>
        <family val="1"/>
        <charset val="204"/>
      </rPr>
      <t>Антифриз</t>
    </r>
    <r>
      <rPr>
        <b/>
        <sz val="16"/>
        <rFont val="Times New Roman"/>
        <family val="1"/>
        <charset val="204"/>
      </rPr>
      <t xml:space="preserve"> Sibiria -40С° G12+ Красный </t>
    </r>
    <r>
      <rPr>
        <sz val="14"/>
        <rFont val="Times New Roman"/>
        <family val="1"/>
        <charset val="204"/>
      </rPr>
      <t xml:space="preserve">(Карбоксилатный) </t>
    </r>
  </si>
  <si>
    <t>Масло трансформаторное гидрокрекинга ГК</t>
  </si>
  <si>
    <t>%</t>
  </si>
  <si>
    <r>
      <t xml:space="preserve">SINTEC MULTI GREASE EP 00-100 18 кг </t>
    </r>
    <r>
      <rPr>
        <sz val="10"/>
        <color indexed="8"/>
        <rFont val="Times New Roman"/>
        <family val="1"/>
        <charset val="204"/>
      </rPr>
      <t xml:space="preserve">пластичная антифрикционная смазка </t>
    </r>
  </si>
  <si>
    <t>Ведро п/эт</t>
  </si>
  <si>
    <r>
      <rPr>
        <b/>
        <sz val="14"/>
        <color indexed="8"/>
        <rFont val="Times New Roman"/>
        <family val="1"/>
        <charset val="204"/>
      </rPr>
      <t xml:space="preserve">Sintec Масло моторное Platinum 7000 SAE 5W-40 ACEA A3/B4 4л                                                                     </t>
    </r>
    <r>
      <rPr>
        <sz val="12"/>
        <color indexed="8"/>
        <rFont val="Times New Roman"/>
        <family val="1"/>
        <charset val="204"/>
      </rPr>
      <t>Универсальное синтетическое для  бензиновых двигателей и дизелей с турбонаддувом и катализатором.</t>
    </r>
  </si>
  <si>
    <r>
      <t>SINTEC GARDEN 2T для 2x-тактных двигателей</t>
    </r>
    <r>
      <rPr>
        <sz val="10"/>
        <color indexed="8"/>
        <rFont val="Times New Roman"/>
        <family val="1"/>
        <charset val="204"/>
      </rPr>
      <t xml:space="preserve"> (мотокультиваторы, цепные пилы, газонокосилоки, мотокосилоки, мотоблоки и др., в которых рекомендовано использование моторного масла эксплуатационного класса API TC и соответствующего класса вязкости: SAE 30)</t>
    </r>
  </si>
  <si>
    <r>
      <t xml:space="preserve">SINTEC </t>
    </r>
    <r>
      <rPr>
        <sz val="14"/>
        <color indexed="8"/>
        <rFont val="Times New Roman"/>
        <family val="1"/>
        <charset val="204"/>
      </rPr>
      <t>moto 2T для 2x-тактных двигателей</t>
    </r>
    <r>
      <rPr>
        <sz val="10"/>
        <color indexed="8"/>
        <rFont val="Times New Roman"/>
        <family val="1"/>
        <charset val="204"/>
      </rPr>
      <t xml:space="preserve">  мотоциклов, мопедов, скутеров где рекомендовано маслао класса JASO FC/API TC</t>
    </r>
  </si>
  <si>
    <t>*</t>
  </si>
  <si>
    <t>208л.</t>
  </si>
  <si>
    <t>Sintec смазка Графитная УСсА 800г</t>
  </si>
  <si>
    <t>800г</t>
  </si>
  <si>
    <t xml:space="preserve"> 208л</t>
  </si>
  <si>
    <r>
      <rPr>
        <b/>
        <sz val="14"/>
        <rFont val="Times New Roman"/>
        <family val="1"/>
        <charset val="204"/>
      </rPr>
      <t>ROLF Dynamic SAE 10w40</t>
    </r>
    <r>
      <rPr>
        <sz val="14"/>
        <rFont val="Times New Roman"/>
        <family val="1"/>
        <charset val="204"/>
      </rPr>
      <t xml:space="preserve"> API  SJ/CF  </t>
    </r>
    <r>
      <rPr>
        <sz val="10"/>
        <rFont val="Times New Roman"/>
        <family val="1"/>
        <charset val="204"/>
      </rPr>
      <t xml:space="preserve">полусинтетич. моторное масло для  дизельных двигателей  с турбонаддувом и интеркулерами  </t>
    </r>
  </si>
  <si>
    <r>
      <t xml:space="preserve">ROLF KRAFTON P7 U 10W-40 </t>
    </r>
    <r>
      <rPr>
        <b/>
        <sz val="8"/>
        <rFont val="Times New Roman"/>
        <family val="1"/>
        <charset val="204"/>
      </rPr>
      <t>API CI-4/SL; ACEA E4/E7-16; MB 228.5; MAN M3277; Cummins CES 20078*; Cummins CES 20077*; Volvo VDS-3; Renault RLD-2; Cat ECF-1a*; DQC IV-10; MTU Cat.3; Mack EO-N;</t>
    </r>
  </si>
  <si>
    <t>910 г.</t>
  </si>
  <si>
    <t>Sintec SUPER DOT-4    t250 С</t>
  </si>
  <si>
    <t xml:space="preserve"> 20л</t>
  </si>
  <si>
    <t>Sintec масло моторное синтетическое  ExtraLife 7000 SAE 5W-40 ACEA A3/B4</t>
  </si>
  <si>
    <t xml:space="preserve"> 220кг.</t>
  </si>
  <si>
    <t xml:space="preserve"> Тосол -А65 М</t>
  </si>
  <si>
    <t>НАСОС РУЧНОЙ ДЛЯ БОЧКИ</t>
  </si>
  <si>
    <t>шт</t>
  </si>
  <si>
    <t>ATF III Dexron (SINTEC)</t>
  </si>
  <si>
    <r>
      <rPr>
        <b/>
        <sz val="14"/>
        <color indexed="8"/>
        <rFont val="Times New Roman"/>
        <family val="1"/>
        <charset val="204"/>
      </rPr>
      <t xml:space="preserve">ROLF GT 5W-30 </t>
    </r>
    <r>
      <rPr>
        <sz val="14"/>
        <color indexed="8"/>
        <rFont val="Times New Roman"/>
        <family val="1"/>
        <charset val="204"/>
      </rPr>
      <t xml:space="preserve">  API SN/CF </t>
    </r>
    <r>
      <rPr>
        <sz val="8"/>
        <color rgb="FF000000"/>
        <rFont val="Times New Roman"/>
        <family val="1"/>
        <charset val="204"/>
      </rPr>
      <t xml:space="preserve"> синтетическое всесезонное для бензин. и диз. двигателей с турбонад MB 229.51, BMW LL-04, GM DEXOS 2</t>
    </r>
  </si>
  <si>
    <r>
      <t xml:space="preserve">4 л </t>
    </r>
    <r>
      <rPr>
        <sz val="9"/>
        <rFont val="Times New Roman"/>
        <family val="1"/>
        <charset val="204"/>
      </rPr>
      <t>ПЛАСТИК</t>
    </r>
  </si>
  <si>
    <t xml:space="preserve">205л/180кг </t>
  </si>
  <si>
    <t xml:space="preserve">200л/180кг </t>
  </si>
  <si>
    <r>
      <t xml:space="preserve">Sintec TDTO SAE 10W 20л </t>
    </r>
    <r>
      <rPr>
        <sz val="10"/>
        <rFont val="Times New Roman"/>
        <family val="1"/>
        <charset val="204"/>
      </rPr>
      <t>для эксплуатации в трансмиссиях и гидропередачах в зимнее время при достаточно низких температурах</t>
    </r>
    <r>
      <rPr>
        <b/>
        <sz val="14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CATERPILLAR TO-4M/TO-4/TO-2; KOMATSU KES 07 868.1; ZF TE-ML 03C / 07F; VICKERS/ EATON I-280-S /M-2950; ALLISON C4 / TES 439.</t>
    </r>
  </si>
  <si>
    <r>
      <t xml:space="preserve">Rolf Antifreeze HD G12+  concentrate </t>
    </r>
    <r>
      <rPr>
        <sz val="10"/>
        <rFont val="Times New Roman"/>
        <family val="1"/>
        <charset val="204"/>
      </rPr>
      <t>(красно-фиолетовый цвет)  При разбавлении подготовленной деминерализованной водой 1:1 Температура начала кристаллизации,  -41°С</t>
    </r>
  </si>
  <si>
    <t>20 кг</t>
  </si>
  <si>
    <r>
      <t xml:space="preserve"> ROLF TRANSMISSION M5 G 80W-90 </t>
    </r>
    <r>
      <rPr>
        <sz val="14"/>
        <rFont val="Times New Roman"/>
        <family val="1"/>
        <charset val="204"/>
      </rPr>
      <t>API GL-4 TE-ML 08/24A</t>
    </r>
    <r>
      <rPr>
        <b/>
        <sz val="14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предназначено для механических коробок передач</t>
    </r>
  </si>
  <si>
    <r>
      <t xml:space="preserve">ROLF Transmission M5 A 80W-90 API GL-5. </t>
    </r>
    <r>
      <rPr>
        <sz val="10"/>
        <rFont val="Times New Roman"/>
        <family val="1"/>
        <charset val="204"/>
      </rPr>
      <t>Предназначено для механических трансмиссий: переднего и заднего дифференциала, дифференциала ведущей оси, шестерни ступицы переднего моста, передней оси, колесных редукторов, раздаточной коробки. SCANIA STO 1:0; MAN 342 М2; VOLVO 97321</t>
    </r>
  </si>
  <si>
    <r>
      <t xml:space="preserve">ROLF REDUCTOR M5 G 220                                           </t>
    </r>
    <r>
      <rPr>
        <sz val="12"/>
        <color indexed="8"/>
        <rFont val="Times New Roman"/>
        <family val="1"/>
        <charset val="204"/>
      </rPr>
      <t xml:space="preserve"> высококачественное минеральное редукторное масло  </t>
    </r>
    <r>
      <rPr>
        <sz val="8"/>
        <color indexed="8"/>
        <rFont val="Times New Roman"/>
        <family val="1"/>
        <charset val="204"/>
      </rPr>
      <t>DIN 51517 PART 3 GROUP CLP AGMA 9005 – E02 AIST 224     SEB 181226      FLENDER REVISION 13</t>
    </r>
  </si>
  <si>
    <t>аэрозоль</t>
  </si>
  <si>
    <r>
      <t>ROLF GREASE P9 180 SX-2  390 гр.</t>
    </r>
    <r>
      <rPr>
        <b/>
        <sz val="9"/>
        <color indexed="8"/>
        <rFont val="Times New Roman"/>
        <family val="1"/>
        <charset val="204"/>
      </rPr>
      <t xml:space="preserve"> пластичная антифрикционная смазка </t>
    </r>
  </si>
  <si>
    <r>
      <t xml:space="preserve">ROLF COMPRESSOR M5 R 32 </t>
    </r>
    <r>
      <rPr>
        <sz val="14"/>
        <rFont val="Times New Roman"/>
        <family val="1"/>
        <charset val="204"/>
      </rPr>
      <t>минеральное компрессорное масло</t>
    </r>
  </si>
  <si>
    <r>
      <t>ROLF COMPRESSOR S7 R 46</t>
    </r>
    <r>
      <rPr>
        <sz val="14"/>
        <rFont val="Times New Roman"/>
        <family val="1"/>
        <charset val="204"/>
      </rPr>
      <t xml:space="preserve"> синтетическое компрессорное масло</t>
    </r>
  </si>
  <si>
    <t xml:space="preserve"> SINTEC Luxe 5000 SAE 10W-40 API SL/CF 5л</t>
  </si>
  <si>
    <t>И-8А (Масло индустриальное)</t>
  </si>
  <si>
    <t xml:space="preserve">205л/175кг </t>
  </si>
  <si>
    <t>Антифриз VOLAR G11 СИНИЙ</t>
  </si>
  <si>
    <r>
      <t>М-8В</t>
    </r>
    <r>
      <rPr>
        <b/>
        <sz val="12"/>
        <color indexed="8"/>
        <rFont val="Times New Roman"/>
        <family val="1"/>
        <charset val="204"/>
      </rPr>
      <t xml:space="preserve"> (ГОСТ 10541-78) VOLAR</t>
    </r>
  </si>
  <si>
    <r>
      <t xml:space="preserve">М-10г2 </t>
    </r>
    <r>
      <rPr>
        <b/>
        <sz val="12"/>
        <color indexed="8"/>
        <rFont val="Times New Roman"/>
        <family val="1"/>
        <charset val="204"/>
      </rPr>
      <t xml:space="preserve">(ГОСТ 8581-78)  VOLAR                                                                                        </t>
    </r>
    <r>
      <rPr>
        <sz val="12"/>
        <color indexed="8"/>
        <rFont val="Times New Roman"/>
        <family val="1"/>
        <charset val="204"/>
      </rPr>
      <t>универсальное моторное масло для автотракторных дизелей, изготовленное из минеральных масел с добавлением присадок.</t>
    </r>
  </si>
  <si>
    <t xml:space="preserve">М-10г2 (ГОСТ 8581-78)  HimPromOil   </t>
  </si>
  <si>
    <r>
      <t xml:space="preserve">Масло МТ-16п ГОСТ 6360-83  </t>
    </r>
    <r>
      <rPr>
        <b/>
        <sz val="12"/>
        <color indexed="8"/>
        <rFont val="Times New Roman"/>
        <family val="1"/>
        <charset val="204"/>
      </rPr>
      <t>VOLAR</t>
    </r>
  </si>
  <si>
    <r>
      <t xml:space="preserve">Масло М-14в2 </t>
    </r>
    <r>
      <rPr>
        <b/>
        <sz val="12"/>
        <color indexed="8"/>
        <rFont val="Times New Roman"/>
        <family val="1"/>
        <charset val="204"/>
      </rPr>
      <t>VOLAR</t>
    </r>
  </si>
  <si>
    <r>
      <t xml:space="preserve">HLP-32 (РБ) VOLAR </t>
    </r>
    <r>
      <rPr>
        <sz val="12"/>
        <color indexed="8"/>
        <rFont val="Times New Roman"/>
        <family val="1"/>
        <charset val="204"/>
      </rPr>
      <t>Применяется в экскаваторах и кранах, прессах, манипуляторах. Температура застывания HLP32-36С°; HLP46 минус -31С°.    Соответствует DIN 51 524.</t>
    </r>
  </si>
  <si>
    <r>
      <t xml:space="preserve">HLP-32 (РБ) HimPromOil </t>
    </r>
    <r>
      <rPr>
        <sz val="16"/>
        <color indexed="8"/>
        <rFont val="Times New Roman"/>
        <family val="1"/>
        <charset val="204"/>
      </rPr>
      <t>Соответствует DIN 51 524.</t>
    </r>
  </si>
  <si>
    <r>
      <t>HLP-46</t>
    </r>
    <r>
      <rPr>
        <sz val="12"/>
        <color indexed="8"/>
        <rFont val="Times New Roman"/>
        <family val="1"/>
        <charset val="204"/>
      </rPr>
      <t xml:space="preserve"> (</t>
    </r>
    <r>
      <rPr>
        <b/>
        <sz val="16"/>
        <color indexed="8"/>
        <rFont val="Times New Roman"/>
        <family val="1"/>
        <charset val="204"/>
      </rPr>
      <t>РБ)</t>
    </r>
    <r>
      <rPr>
        <sz val="12"/>
        <color indexed="8"/>
        <rFont val="Times New Roman"/>
        <family val="1"/>
        <charset val="204"/>
      </rPr>
      <t xml:space="preserve"> </t>
    </r>
    <r>
      <rPr>
        <b/>
        <sz val="16"/>
        <color indexed="8"/>
        <rFont val="Times New Roman"/>
        <family val="1"/>
        <charset val="204"/>
      </rPr>
      <t>VOLAR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 xml:space="preserve"> Применяется в экскаваторах и кранах, прессах, манипуляторах. Температура застывания HLP32-36С°; HLP46 минус -31С°.    Соответствует DIN 51 524.</t>
    </r>
  </si>
  <si>
    <t>HLP-46 (РБ) HimPromOil</t>
  </si>
  <si>
    <r>
      <t xml:space="preserve">HVLP-32 (РБ)  VOLAR </t>
    </r>
    <r>
      <rPr>
        <sz val="16"/>
        <color indexed="8"/>
        <rFont val="Times New Roman"/>
        <family val="1"/>
        <charset val="204"/>
      </rPr>
      <t xml:space="preserve"> всесезонное гидравлическое масело DIN 51524 </t>
    </r>
    <r>
      <rPr>
        <b/>
        <sz val="16"/>
        <color indexed="8"/>
        <rFont val="Times New Roman"/>
        <family val="1"/>
        <charset val="204"/>
      </rPr>
      <t xml:space="preserve"> </t>
    </r>
  </si>
  <si>
    <r>
      <t>HVLP-46 (РБ) VOLAR</t>
    </r>
    <r>
      <rPr>
        <sz val="16"/>
        <color indexed="8"/>
        <rFont val="Times New Roman"/>
        <family val="1"/>
        <charset val="204"/>
      </rPr>
      <t xml:space="preserve"> всесезонное гидравлическое масело DIN 51524 </t>
    </r>
  </si>
  <si>
    <t>МГЕ-46в  (Масло гидравлическое) РБ HimPromOil</t>
  </si>
  <si>
    <t>МГЕ-46в  (Масло гидравлическое) РБ VOLAR</t>
  </si>
  <si>
    <t>ИГП-72 (РБ) VOLAR</t>
  </si>
  <si>
    <t>ИГП-72 (РБ) HimPromOil</t>
  </si>
  <si>
    <t>ЭКО</t>
  </si>
  <si>
    <t>ТЭП-15 (РБ) VOLAR</t>
  </si>
  <si>
    <t>ТЭП-15 (РБ) HimPromOil</t>
  </si>
  <si>
    <t>Масло цепное для бензопил Летнее/Зимнее VOLAR</t>
  </si>
  <si>
    <t>Масло цепное для харвестеров Летнее/Зимнее VOLAR</t>
  </si>
  <si>
    <t>Масло цепное для бензопил Летнее/Зимнее HimPromOil</t>
  </si>
  <si>
    <t>Масло цепное для харвестеров Летнее/Зимнее  HimPromOil</t>
  </si>
  <si>
    <t>Масло редукторное CLP 220 (РБ) VOLAR</t>
  </si>
  <si>
    <t xml:space="preserve"> Масло редукторное CLP 320 (РБ) VOLAR</t>
  </si>
  <si>
    <t>Тосол A-40 VOLAR</t>
  </si>
  <si>
    <t>Антифриз  G-12 КРАСНЫЙ  VOLAR</t>
  </si>
  <si>
    <t xml:space="preserve"> Литол-24 Смазка Sintec  (СТО) 9,5кг</t>
  </si>
  <si>
    <t>ОЖ (АНТИФРИЗ, ТОСОЛ)</t>
  </si>
  <si>
    <r>
      <rPr>
        <b/>
        <sz val="14"/>
        <color indexed="8"/>
        <rFont val="Times New Roman"/>
        <family val="1"/>
        <charset val="204"/>
      </rPr>
      <t xml:space="preserve">Sintec Масло моторное Platinum 7000 SAE 5W-30 ACEA A3/B4  API SL/CF </t>
    </r>
    <r>
      <rPr>
        <sz val="10"/>
        <color rgb="FF000000"/>
        <rFont val="Times New Roman"/>
        <family val="1"/>
        <charset val="204"/>
      </rPr>
      <t>Универсальное синтетическое для бензиновых двигателей и дизелей с турбонаддувом и катализатором. MB229.3; BMW Longlife-01; VW 502 00/505 00; Renault RN 0700/0710</t>
    </r>
  </si>
  <si>
    <r>
      <rPr>
        <b/>
        <sz val="14"/>
        <color indexed="8"/>
        <rFont val="Times New Roman"/>
        <family val="1"/>
        <charset val="204"/>
      </rPr>
      <t>SINTEC Turbo Diesel CF-4 SAE 10w40</t>
    </r>
    <r>
      <rPr>
        <sz val="14"/>
        <color indexed="8"/>
        <rFont val="Times New Roman"/>
        <family val="1"/>
        <charset val="204"/>
      </rPr>
      <t xml:space="preserve"> </t>
    </r>
    <r>
      <rPr>
        <b/>
        <sz val="12"/>
        <color indexed="8"/>
        <rFont val="Times New Roman"/>
        <family val="1"/>
        <charset val="204"/>
      </rPr>
      <t>API CF-4/CF/SJ</t>
    </r>
    <r>
      <rPr>
        <sz val="10"/>
        <color indexed="8"/>
        <rFont val="Times New Roman"/>
        <family val="1"/>
        <charset val="204"/>
      </rPr>
      <t xml:space="preserve">  </t>
    </r>
    <r>
      <rPr>
        <sz val="11"/>
        <color indexed="8"/>
        <rFont val="Times New Roman"/>
        <family val="1"/>
        <charset val="204"/>
      </rPr>
      <t>Всесезонное полусинтетическое моторное масло для высоконагруженных турбированных дизельных двигателей. (РФ)</t>
    </r>
  </si>
  <si>
    <r>
      <rPr>
        <b/>
        <sz val="14"/>
        <color indexed="8"/>
        <rFont val="Times New Roman"/>
        <family val="1"/>
        <charset val="204"/>
      </rPr>
      <t>SINTEC TRUCK SAE 10w40 (API CI-4/SL)</t>
    </r>
    <r>
      <rPr>
        <sz val="10"/>
        <color indexed="8"/>
        <rFont val="Times New Roman"/>
        <family val="1"/>
        <charset val="204"/>
      </rPr>
      <t xml:space="preserve">  </t>
    </r>
    <r>
      <rPr>
        <sz val="11"/>
        <color indexed="8"/>
        <rFont val="Times New Roman"/>
        <family val="1"/>
        <charset val="204"/>
      </rPr>
      <t>SHDP - увеличеный интервал замены масла Допуск к применению: Volvo VDS-3, MERCEDES BENZ (MB-Approval 228.3), Renault VI RLD-2, MAN 3275-1,  DEUTZ H0685-3,Mack EO-N, Caterpillar ECF-1а (РФ)</t>
    </r>
  </si>
  <si>
    <r>
      <rPr>
        <b/>
        <sz val="14"/>
        <color indexed="8"/>
        <rFont val="Times New Roman"/>
        <family val="1"/>
        <charset val="204"/>
      </rPr>
      <t xml:space="preserve">Всесезонное минеральное моторное масло </t>
    </r>
    <r>
      <rPr>
        <sz val="14"/>
        <color indexed="8"/>
        <rFont val="Times New Roman"/>
        <family val="1"/>
        <charset val="204"/>
      </rPr>
      <t xml:space="preserve">SAE 15W40 АРI CF-4 </t>
    </r>
    <r>
      <rPr>
        <sz val="11"/>
        <color indexed="8"/>
        <rFont val="Times New Roman"/>
        <family val="1"/>
        <charset val="204"/>
      </rPr>
      <t>минеральное  моторное масло для  дизельных двигателей грузовых автомобилей  (РБ)</t>
    </r>
  </si>
  <si>
    <r>
      <rPr>
        <b/>
        <sz val="14"/>
        <color indexed="8"/>
        <rFont val="Times New Roman"/>
        <family val="1"/>
        <charset val="204"/>
      </rPr>
      <t>SINTEC TRUCK SAE 15w40 API CI-4/SL</t>
    </r>
    <r>
      <rPr>
        <sz val="11"/>
        <color indexed="8"/>
        <rFont val="Times New Roman"/>
        <family val="1"/>
        <charset val="204"/>
      </rPr>
      <t xml:space="preserve"> SHDP - увеличеный интервал замены масла   Допуск к применению: Volvo VDS-3; MERCEDES BENZ (MB-Approval 228.3); Renault VI RLD-2; MAN 3275-1; Mack EO-N; Caterpillar ECF-1а; DEUTZ H0685-3  </t>
    </r>
  </si>
  <si>
    <t>ВМГЗ -45 масло гидравлическое (РБ) VOLAR</t>
  </si>
  <si>
    <t>Масло турбинное ТП-22С VOLAR</t>
  </si>
  <si>
    <t xml:space="preserve">Литол-24 Смазка VOLAR 18кг </t>
  </si>
  <si>
    <r>
      <t>VOLAR LUX SAE 10w40 API CI-4/SL Масло моторное полусинтетическое</t>
    </r>
    <r>
      <rPr>
        <sz val="11"/>
        <color indexed="8"/>
        <rFont val="Times New Roman"/>
        <family val="1"/>
        <charset val="204"/>
      </rPr>
      <t xml:space="preserve"> всесезонное полусинтетическое моторное масло для бензиновых и высоконагруженых грузовых дизельных двигателей   (РБ) </t>
    </r>
    <r>
      <rPr>
        <sz val="11"/>
        <color rgb="FF000000"/>
        <rFont val="Times New Roman"/>
        <family val="1"/>
        <charset val="204"/>
      </rPr>
      <t>Соответствия: Volvo VDS-3, MERCEDES BENZ (MB-Approval 228.3), Renault VI RLD-2, MAN 3275-1,  DEUTZ H0685-3,Mack EO-N, Caterpillar ECF-1а</t>
    </r>
  </si>
  <si>
    <t>20л/17кг</t>
  </si>
  <si>
    <r>
      <t xml:space="preserve">VOLAR ATF III </t>
    </r>
    <r>
      <rPr>
        <sz val="11"/>
        <color rgb="FF000000"/>
        <rFont val="Times New Roman"/>
        <family val="1"/>
        <charset val="204"/>
      </rPr>
      <t>Dexron ZF TE-ML: 05L, 09, 21L;
Allison C-4; CAT TO-2; Volvo CE 97340; Voith H55.6335; ZF TE-ML: 04D, 14A; MAN 339 Z1/V1; MAN 339 Type Z-1 &amp; V-1; MB 236.1; Ford Mercon; Ford ESD-M2C138-CJ; Ford ESP-M2C166-H</t>
    </r>
  </si>
  <si>
    <t xml:space="preserve">ATF III Dexron  ROLF </t>
  </si>
  <si>
    <t>ТМ5-18 (ТАД-17) SAE 80w90  (GL-5)</t>
  </si>
  <si>
    <r>
      <t xml:space="preserve">VOLAR SAE 75w-90 API GL-4/GL-5  </t>
    </r>
    <r>
      <rPr>
        <sz val="10"/>
        <rFont val="Times New Roman"/>
        <family val="1"/>
        <charset val="204"/>
      </rPr>
      <t xml:space="preserve">Синтетическое трансмиссионное масло. Применяется для синхронизированных и не синхронизированных коробок передач, дифференциалов, конечных передач, коробок отбора мощности, планетарных передач </t>
    </r>
  </si>
  <si>
    <t>НЕТ</t>
  </si>
  <si>
    <r>
      <rPr>
        <b/>
        <sz val="16"/>
        <color indexed="8"/>
        <rFont val="Times New Roman"/>
        <family val="1"/>
        <charset val="204"/>
      </rPr>
      <t>AdBlue</t>
    </r>
    <r>
      <rPr>
        <sz val="14"/>
        <color indexed="8"/>
        <rFont val="Times New Roman"/>
        <family val="1"/>
        <charset val="204"/>
      </rPr>
      <t xml:space="preserve"> Барс AUS 32 РФ</t>
    </r>
  </si>
  <si>
    <r>
      <rPr>
        <b/>
        <sz val="16"/>
        <color indexed="8"/>
        <rFont val="Times New Roman"/>
        <family val="1"/>
        <charset val="204"/>
      </rPr>
      <t>AdBlue</t>
    </r>
    <r>
      <rPr>
        <sz val="14"/>
        <color indexed="8"/>
        <rFont val="Times New Roman"/>
        <family val="1"/>
        <charset val="204"/>
      </rPr>
      <t xml:space="preserve"> SINTEC жидкость для системы SCR (Лицензия Германия)</t>
    </r>
  </si>
  <si>
    <r>
      <t xml:space="preserve">VOLAR PREMIUM SAE 5W40 API SL/CF ACEA A3/B4 </t>
    </r>
    <r>
      <rPr>
        <sz val="10"/>
        <color rgb="FF000000"/>
        <rFont val="Times New Roman"/>
        <family val="1"/>
        <charset val="204"/>
      </rPr>
      <t xml:space="preserve"> Синтетическое моторное масло педназначено для максимальной защиты современных высокофорсированных бензиновых и дизельных двигателей</t>
    </r>
  </si>
  <si>
    <r>
      <t xml:space="preserve">VOLAR Classic Universal SAE 10w40 API CF/SL ACEA A3/B4                     Масло моторное полусинтетическое </t>
    </r>
    <r>
      <rPr>
        <sz val="11"/>
        <color indexed="8"/>
        <rFont val="Times New Roman"/>
        <family val="1"/>
        <charset val="204"/>
      </rPr>
      <t xml:space="preserve">всесезонное </t>
    </r>
    <r>
      <rPr>
        <sz val="11"/>
        <color rgb="FF000000"/>
        <rFont val="Times New Roman"/>
        <family val="1"/>
        <charset val="204"/>
      </rPr>
      <t xml:space="preserve">полусинтетическое моторное масло для бензиновых и дизельных двигателей грузовых автомобилей  (РБ)  соответствия API CF-4/SGMB 228.1MTU Oil Cat 1MAN 270/271Volvo VDS, дизельных двигателей Weichai </t>
    </r>
  </si>
  <si>
    <t>Минский р-н, аг. Колодищи, ул. Чкалова, 37Б</t>
  </si>
  <si>
    <t>Гидравлическое масло марки "А"  (РБ) VOLAR</t>
  </si>
  <si>
    <t>ВМГЗ -60 масло гидравлическое (РБ) VOLAR</t>
  </si>
  <si>
    <t>бочка эко</t>
  </si>
  <si>
    <r>
      <t xml:space="preserve">МС-20 </t>
    </r>
    <r>
      <rPr>
        <sz val="12"/>
        <color indexed="8"/>
        <rFont val="Times New Roman"/>
        <family val="1"/>
        <charset val="204"/>
      </rPr>
      <t>масло предназначенное для применения в наземной технике и газомоторных компрессорах ГОСТ 21743-76</t>
    </r>
  </si>
  <si>
    <t xml:space="preserve">4 л </t>
  </si>
  <si>
    <t xml:space="preserve">М-10г2к (ГОСТ 8581-2021) HimPromOil        </t>
  </si>
  <si>
    <r>
      <t xml:space="preserve">М10ДМ </t>
    </r>
    <r>
      <rPr>
        <b/>
        <sz val="12"/>
        <color indexed="8"/>
        <rFont val="Times New Roman"/>
        <family val="1"/>
        <charset val="204"/>
      </rPr>
      <t xml:space="preserve">(ГОСТ 8581-2021)  VOLAR                                                                      </t>
    </r>
    <r>
      <rPr>
        <sz val="12"/>
        <color indexed="8"/>
        <rFont val="Times New Roman"/>
        <family val="1"/>
        <charset val="204"/>
      </rPr>
      <t xml:space="preserve"> универсальное моторное масло для автотракторных дизелей с турбонаддувом, изготовленное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из минеральных масел с добавлением присадок.</t>
    </r>
  </si>
  <si>
    <t xml:space="preserve">М10ДМ (ГОСТ 8581-2021)  HimPromOil       </t>
  </si>
  <si>
    <t>М-8В (ГОСТ 10541-2020) HimPromOil</t>
  </si>
  <si>
    <r>
      <t xml:space="preserve">М-10г2к </t>
    </r>
    <r>
      <rPr>
        <b/>
        <sz val="12"/>
        <color indexed="8"/>
        <rFont val="Times New Roman"/>
        <family val="1"/>
        <charset val="204"/>
      </rPr>
      <t xml:space="preserve">(ГОСТ 8581-2021) VOLAR                                                                                         </t>
    </r>
    <r>
      <rPr>
        <sz val="12"/>
        <color indexed="8"/>
        <rFont val="Times New Roman"/>
        <family val="1"/>
        <charset val="204"/>
      </rPr>
      <t>универсальное моторное масло для автотракторных дизелей, изготовленное из минеральных масел с добавлением присадок.</t>
    </r>
  </si>
  <si>
    <t>Масло веретенное АУ</t>
  </si>
  <si>
    <r>
      <t>Rolf Antifreeze HD G12+ -40С°</t>
    </r>
    <r>
      <rPr>
        <sz val="10"/>
        <rFont val="Times New Roman"/>
        <family val="1"/>
        <charset val="204"/>
      </rPr>
      <t xml:space="preserve"> (красный цвет)</t>
    </r>
    <r>
      <rPr>
        <b/>
        <sz val="18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Высококачественная охлаждающая жидкость премиум класса, не содержащая силикатов. В этом продукте используется технология органических кислот (OAT).ДОПУСКИ И СООТВЕТСТВИЯ ASTM D 4985; ASTM D 3306; BS 6580:2010; CUNA NC 956-16; AFNOR NFR 15-601; JIS K 2234:2006; SAE J1034; SANS 1251:2005; ONORM V 5123; China GB 29743-2013; AS 2108-2004; MAN 324 SNF; MTU MTL 5048; DAF MAT 74002; MB 325.3; Scania TI 02-98 0813 T/B/M sv; VW/Audi/Seat/Skoda TL 774-D/F; Bentley/Lamborghini TL 774-F; Deutz DQC CB -14; Porsche (1996-2010); Mini Cooper D (2007-2010); Ferrari от 2010 </t>
    </r>
  </si>
  <si>
    <r>
      <t xml:space="preserve">VOLAR PREMIUM SAE 5W30 API SLCF ACEA A3/B4 </t>
    </r>
    <r>
      <rPr>
        <sz val="10"/>
        <color rgb="FF000000"/>
        <rFont val="Times New Roman"/>
        <family val="1"/>
        <charset val="204"/>
      </rPr>
      <t xml:space="preserve"> Синтетическое моторное масло педназначено для максимальной защиты современных высокофорсированных бензиновых и дизельных двигателей</t>
    </r>
  </si>
  <si>
    <r>
      <t>VOLAR ULTRA SAE 5W30 API SN/CF ACEA С3</t>
    </r>
    <r>
      <rPr>
        <sz val="10"/>
        <color rgb="FF000000"/>
        <rFont val="Times New Roman"/>
        <family val="1"/>
        <charset val="204"/>
      </rPr>
      <t xml:space="preserve"> Синтетическое моторное масло педназначено для максимальной защиты современных высокофорсированных бензиновых и дизельных двигателей, включая турбированные, в том числе оборудованных системами снижения токсичности выхлопа DPF, TWC, EGR, SCR. </t>
    </r>
  </si>
  <si>
    <r>
      <t>VOLAR  ULTRA  SAE 5W40 API SN/CF ACEA A3/B4</t>
    </r>
    <r>
      <rPr>
        <sz val="10"/>
        <color rgb="FF000000"/>
        <rFont val="Times New Roman"/>
        <family val="1"/>
        <charset val="204"/>
      </rPr>
      <t xml:space="preserve">  Синтетическое моторное масло педназначено для максимальной защиты современных высокофорсированных бензиновых и дизельных двигателей, включая турбированные, в том числе оборудованных системами снижения токсичности выхлопа DPF, TWC, EGR, SCR. </t>
    </r>
  </si>
  <si>
    <t>налив за 1л</t>
  </si>
  <si>
    <t>Масло теплоноситель термо</t>
  </si>
  <si>
    <t>Масло редукторное CLP 150 (РБ) VOLAR</t>
  </si>
  <si>
    <t>ROLF  UTTO 10W-30  Тракторное полусинтетическое масло</t>
  </si>
  <si>
    <t>200л/180кг</t>
  </si>
  <si>
    <t>ИГП-18 (РБ) VOLAR</t>
  </si>
  <si>
    <t>ИГП-30 (РБ) VOLAR</t>
  </si>
  <si>
    <t>ИГП-38 (РБ) VOLAR</t>
  </si>
  <si>
    <t>ИГП-18 (РБ) HimPromOil</t>
  </si>
  <si>
    <t>ИГП-30 (РБ) HimPromOil</t>
  </si>
  <si>
    <t>ИГП-38 (РБ) HimPromOil</t>
  </si>
  <si>
    <t>Масло редукторное CLP 100 (РБ) VOLAR</t>
  </si>
  <si>
    <t>18кг</t>
  </si>
  <si>
    <t>Солидол 18кг ведро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</si>
</sst>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0.000%"/>
    <numFmt numFmtId="167" formatCode="0.0%"/>
    <numFmt numFmtId="168" formatCode="#,##0\ _₽"/>
    <numFmt numFmtId="169" formatCode="#,##0_р_."/>
    <numFmt numFmtId="170" formatCode="_-* #,##0.00[$р.-419]_-;\-* #,##0.00[$р.-419]_-;_-* &quot;-&quot;??[$р.-419]_-;_-@_-"/>
    <numFmt numFmtId="171" formatCode="#,##0.00&quot;р.&quot;"/>
    <numFmt numFmtId="172" formatCode="dd/mm/yy\ h:mm;@"/>
    <numFmt numFmtId="173" formatCode="_(&quot;$&quot;* #,##0.00_);_(&quot;$&quot;* \(#,##0.00\);_(&quot;$&quot;* &quot;-&quot;??_);_(@_)"/>
    <numFmt numFmtId="174" formatCode="_(* #,##0.00_);_(* \(#,##0.00\);_(* &quot;-&quot;??_);_(@_)"/>
    <numFmt numFmtId="175" formatCode="0.000"/>
  </numFmts>
  <fonts count="14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2"/>
      <name val="Garamond"/>
      <family val="1"/>
    </font>
    <font>
      <sz val="20"/>
      <name val="Arial Cyr"/>
      <charset val="204"/>
    </font>
    <font>
      <u/>
      <sz val="10"/>
      <color indexed="12"/>
      <name val="Arial Cyr"/>
      <charset val="204"/>
    </font>
    <font>
      <b/>
      <sz val="12"/>
      <name val="Garamond"/>
      <family val="1"/>
    </font>
    <font>
      <sz val="11"/>
      <name val="Arial Cyr"/>
      <charset val="204"/>
    </font>
    <font>
      <b/>
      <sz val="12"/>
      <name val="Garamond"/>
      <family val="1"/>
      <charset val="204"/>
    </font>
    <font>
      <sz val="11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1"/>
      <name val="Arial"/>
      <family val="2"/>
      <charset val="204"/>
    </font>
    <font>
      <b/>
      <sz val="16"/>
      <name val="Garamond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theme="0"/>
      <name val="Garamond"/>
      <family val="1"/>
    </font>
    <font>
      <sz val="11"/>
      <color theme="0"/>
      <name val="Arial"/>
      <family val="2"/>
      <charset val="204"/>
    </font>
    <font>
      <sz val="20"/>
      <color theme="0"/>
      <name val="Arial Cyr"/>
      <charset val="204"/>
    </font>
    <font>
      <b/>
      <sz val="12"/>
      <color theme="0"/>
      <name val="Garamond"/>
      <family val="1"/>
    </font>
    <font>
      <sz val="10"/>
      <color theme="0"/>
      <name val="Arial Cyr"/>
      <charset val="204"/>
    </font>
    <font>
      <b/>
      <i/>
      <sz val="16"/>
      <color theme="0"/>
      <name val="Garamond"/>
      <family val="1"/>
    </font>
    <font>
      <b/>
      <sz val="14"/>
      <color theme="0"/>
      <name val="Arial Cyr"/>
      <charset val="204"/>
    </font>
    <font>
      <b/>
      <i/>
      <sz val="12"/>
      <color theme="0" tint="-0.34998626667073579"/>
      <name val="Garamond"/>
      <family val="1"/>
    </font>
    <font>
      <b/>
      <i/>
      <sz val="12"/>
      <color theme="0" tint="-0.34998626667073579"/>
      <name val="Arial Cyr"/>
      <charset val="204"/>
    </font>
    <font>
      <sz val="10"/>
      <color theme="0" tint="-0.34998626667073579"/>
      <name val="Arial Cyr"/>
      <charset val="204"/>
    </font>
    <font>
      <b/>
      <i/>
      <sz val="11"/>
      <color theme="0"/>
      <name val="Garamond"/>
      <family val="1"/>
    </font>
    <font>
      <sz val="8"/>
      <color rgb="FF000000"/>
      <name val="Tahoma"/>
      <family val="2"/>
      <charset val="204"/>
    </font>
    <font>
      <b/>
      <i/>
      <sz val="14"/>
      <name val="Book Antiqua"/>
      <family val="1"/>
    </font>
    <font>
      <b/>
      <sz val="14"/>
      <color indexed="8"/>
      <name val="Arial Black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indexed="8"/>
      <name val="Arial"/>
      <family val="2"/>
    </font>
    <font>
      <sz val="12"/>
      <name val="Arial Cyr"/>
      <charset val="204"/>
    </font>
    <font>
      <sz val="11"/>
      <color indexed="8"/>
      <name val="Arial"/>
      <family val="2"/>
    </font>
    <font>
      <b/>
      <sz val="11"/>
      <name val="Garamond"/>
      <family val="1"/>
    </font>
    <font>
      <sz val="9"/>
      <color indexed="8"/>
      <name val="Times New Roman"/>
      <family val="1"/>
      <charset val="204"/>
    </font>
    <font>
      <sz val="11"/>
      <color theme="0" tint="-0.34998626667073579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i/>
      <sz val="28"/>
      <name val="Georgia"/>
      <family val="1"/>
      <charset val="204"/>
    </font>
    <font>
      <sz val="14"/>
      <name val="Arial"/>
      <family val="2"/>
      <charset val="204"/>
    </font>
    <font>
      <sz val="8"/>
      <color indexed="81"/>
      <name val="Tahoma"/>
      <family val="2"/>
      <charset val="204"/>
    </font>
    <font>
      <sz val="10"/>
      <color indexed="81"/>
      <name val="Tahoma"/>
      <family val="2"/>
      <charset val="204"/>
    </font>
    <font>
      <b/>
      <sz val="11"/>
      <name val="Courier New"/>
      <family val="3"/>
      <charset val="204"/>
    </font>
    <font>
      <sz val="1"/>
      <color theme="0" tint="-0.34998626667073579"/>
      <name val="Times New Roman"/>
      <family val="1"/>
    </font>
    <font>
      <sz val="12"/>
      <name val="Garamond"/>
      <family val="1"/>
    </font>
    <font>
      <sz val="1"/>
      <color theme="0" tint="-0.34998626667073579"/>
      <name val="Arial Cyr"/>
      <charset val="204"/>
    </font>
    <font>
      <sz val="14"/>
      <color indexed="8"/>
      <name val="Times New Roman"/>
      <family val="1"/>
      <charset val="204"/>
    </font>
    <font>
      <b/>
      <i/>
      <sz val="12"/>
      <name val="Georgia"/>
      <family val="1"/>
      <charset val="204"/>
    </font>
    <font>
      <b/>
      <sz val="16"/>
      <name val="Times New Roman"/>
      <family val="1"/>
      <charset val="204"/>
    </font>
    <font>
      <b/>
      <sz val="14"/>
      <name val="Arial"/>
      <family val="2"/>
      <charset val="204"/>
    </font>
    <font>
      <sz val="11"/>
      <color indexed="8"/>
      <name val="Times New Roman"/>
      <family val="1"/>
      <charset val="204"/>
    </font>
    <font>
      <sz val="12"/>
      <color rgb="FFFF0000"/>
      <name val="Arial"/>
      <family val="2"/>
      <charset val="204"/>
    </font>
    <font>
      <sz val="16"/>
      <color indexed="8"/>
      <name val="Times New Roman"/>
      <family val="1"/>
      <charset val="204"/>
    </font>
    <font>
      <b/>
      <sz val="20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i/>
      <sz val="10"/>
      <name val="Georgia"/>
      <family val="1"/>
      <charset val="204"/>
    </font>
    <font>
      <b/>
      <sz val="10"/>
      <name val="Garamond"/>
      <family val="1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Garamond"/>
      <family val="1"/>
      <charset val="204"/>
    </font>
    <font>
      <b/>
      <i/>
      <sz val="10"/>
      <name val="Book Antiqua"/>
      <family val="1"/>
    </font>
    <font>
      <b/>
      <i/>
      <sz val="10"/>
      <name val="Garamond"/>
      <family val="1"/>
    </font>
    <font>
      <b/>
      <i/>
      <sz val="10"/>
      <color theme="0"/>
      <name val="Garamond"/>
      <family val="1"/>
    </font>
    <font>
      <b/>
      <sz val="18"/>
      <name val="Times New Roman"/>
      <family val="1"/>
      <charset val="204"/>
    </font>
    <font>
      <sz val="10"/>
      <color theme="1" tint="0.34998626667073579"/>
      <name val="Courier New"/>
      <family val="3"/>
      <charset val="204"/>
    </font>
    <font>
      <sz val="10"/>
      <color theme="1" tint="0.34998626667073579"/>
      <name val="Garamond"/>
      <family val="1"/>
      <charset val="204"/>
    </font>
    <font>
      <u/>
      <sz val="24"/>
      <color indexed="12"/>
      <name val="Georgia"/>
      <family val="1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u/>
      <sz val="24"/>
      <color indexed="12"/>
      <name val="Arial Cyr"/>
      <charset val="204"/>
    </font>
    <font>
      <b/>
      <sz val="12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6"/>
      <name val="Arial Cyr"/>
      <charset val="204"/>
    </font>
    <font>
      <b/>
      <sz val="14"/>
      <color theme="0"/>
      <name val="Calibri"/>
      <family val="2"/>
      <charset val="204"/>
    </font>
    <font>
      <sz val="8"/>
      <color indexed="8"/>
      <name val="Arial Cyr"/>
      <charset val="204"/>
    </font>
    <font>
      <sz val="16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22"/>
      <name val="Times New Roman"/>
      <family val="1"/>
      <charset val="204"/>
    </font>
    <font>
      <b/>
      <sz val="22"/>
      <color indexed="8"/>
      <name val="Times New Roman"/>
      <family val="1"/>
      <charset val="204"/>
    </font>
    <font>
      <sz val="28"/>
      <name val="Times New Roman"/>
      <family val="1"/>
      <charset val="204"/>
    </font>
    <font>
      <sz val="28"/>
      <color indexed="8"/>
      <name val="Arial"/>
      <family val="2"/>
    </font>
    <font>
      <sz val="16"/>
      <color rgb="FFFF0000"/>
      <name val="Arial"/>
      <family val="2"/>
      <charset val="204"/>
    </font>
    <font>
      <sz val="18"/>
      <name val="Arial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  <font>
      <sz val="8"/>
      <color theme="1" tint="0.499984740745262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color theme="0"/>
      <name val="Calibri"/>
      <family val="2"/>
      <charset val="204"/>
    </font>
    <font>
      <b/>
      <sz val="9"/>
      <color rgb="FFFF0000"/>
      <name val="Arial Cyr"/>
      <charset val="204"/>
    </font>
    <font>
      <sz val="16"/>
      <color theme="0" tint="-0.34998626667073579"/>
      <name val="Times New Roman"/>
      <family val="1"/>
      <charset val="204"/>
    </font>
    <font>
      <b/>
      <sz val="12"/>
      <name val="Courier New"/>
      <family val="3"/>
      <charset val="204"/>
    </font>
    <font>
      <b/>
      <sz val="12"/>
      <color indexed="8"/>
      <name val="Arial Black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38"/>
    </font>
    <font>
      <sz val="10"/>
      <name val="CyrillicHelvet"/>
      <charset val="204"/>
    </font>
    <font>
      <sz val="9"/>
      <name val="CyrillicHelvet"/>
    </font>
    <font>
      <sz val="10"/>
      <color theme="1"/>
      <name val="Calibri"/>
      <family val="2"/>
      <charset val="204"/>
      <scheme val="minor"/>
    </font>
    <font>
      <i/>
      <sz val="8"/>
      <color indexed="8"/>
      <name val="Arial"/>
      <family val="2"/>
      <charset val="204"/>
    </font>
    <font>
      <b/>
      <sz val="16"/>
      <color theme="0" tint="-0.499984740745262"/>
      <name val="Times New Roman"/>
      <family val="1"/>
      <charset val="204"/>
    </font>
    <font>
      <i/>
      <sz val="11"/>
      <name val="Arial Cyr"/>
      <charset val="204"/>
    </font>
    <font>
      <i/>
      <sz val="10"/>
      <name val="Arial Cyr"/>
      <charset val="204"/>
    </font>
    <font>
      <sz val="8"/>
      <color rgb="FFFF0000"/>
      <name val="Arial Cyr"/>
      <charset val="204"/>
    </font>
    <font>
      <b/>
      <sz val="9"/>
      <color rgb="FF000000"/>
      <name val="Calibri"/>
      <family val="2"/>
      <charset val="204"/>
    </font>
    <font>
      <sz val="12"/>
      <color theme="0" tint="-0.499984740745262"/>
      <name val="Times New Roman"/>
      <family val="1"/>
      <charset val="204"/>
    </font>
    <font>
      <sz val="12"/>
      <color indexed="8"/>
      <name val="Arial"/>
      <family val="2"/>
      <charset val="204"/>
    </font>
    <font>
      <sz val="9"/>
      <name val="Times New Roman"/>
      <family val="1"/>
      <charset val="204"/>
    </font>
    <font>
      <sz val="10"/>
      <name val="Arial"/>
      <family val="2"/>
    </font>
    <font>
      <b/>
      <u/>
      <sz val="12"/>
      <name val="Arial Cyr"/>
      <charset val="204"/>
    </font>
    <font>
      <b/>
      <sz val="10"/>
      <name val="Arial"/>
      <family val="2"/>
      <charset val="204"/>
    </font>
    <font>
      <sz val="1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8"/>
      <name val="Arial"/>
      <family val="2"/>
      <charset val="204"/>
    </font>
    <font>
      <b/>
      <sz val="12"/>
      <name val="Arial Cyr"/>
      <charset val="204"/>
    </font>
    <font>
      <b/>
      <sz val="8"/>
      <color rgb="FFFF0000"/>
      <name val="Arial Cyr"/>
      <charset val="204"/>
    </font>
    <font>
      <b/>
      <sz val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2"/>
      <name val="Arial"/>
      <family val="2"/>
      <charset val="204"/>
    </font>
    <font>
      <sz val="11"/>
      <color rgb="FF000000"/>
      <name val="Times New Roman"/>
      <family val="1"/>
      <charset val="204"/>
    </font>
    <font>
      <i/>
      <sz val="8"/>
      <color rgb="FFFF0000"/>
      <name val="Arial"/>
      <family val="2"/>
      <charset val="204"/>
    </font>
    <font>
      <sz val="10"/>
      <name val="Arial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AFFB9"/>
        <bgColor indexed="64"/>
      </patternFill>
    </fill>
    <fill>
      <patternFill patternType="solid">
        <fgColor rgb="FFFFE5E5"/>
        <bgColor indexed="64"/>
      </patternFill>
    </fill>
    <fill>
      <patternFill patternType="solid">
        <fgColor rgb="FFFFFFD9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49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theme="0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medium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249977111117893"/>
      </left>
      <right style="thin">
        <color theme="0" tint="-0.14999847407452621"/>
      </right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14999847407452621"/>
      </bottom>
      <diagonal/>
    </border>
    <border>
      <left/>
      <right/>
      <top style="thin">
        <color theme="0" tint="-0.249977111117893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14999847407452621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14999847407452621"/>
      </top>
      <bottom style="thin">
        <color theme="0" tint="-0.249977111117893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249977111117893"/>
      </bottom>
      <diagonal/>
    </border>
  </borders>
  <cellStyleXfs count="146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86" fillId="0" borderId="0"/>
    <xf numFmtId="0" fontId="95" fillId="0" borderId="0"/>
    <xf numFmtId="0" fontId="96" fillId="0" borderId="0">
      <alignment horizontal="left"/>
    </xf>
    <xf numFmtId="0" fontId="113" fillId="0" borderId="0"/>
    <xf numFmtId="0" fontId="116" fillId="0" borderId="0"/>
    <xf numFmtId="0" fontId="115" fillId="0" borderId="0"/>
    <xf numFmtId="4" fontId="114" fillId="10" borderId="9" applyNumberFormat="0" applyProtection="0">
      <alignment horizontal="left" vertical="center" indent="1"/>
    </xf>
    <xf numFmtId="0" fontId="117" fillId="0" borderId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0" fontId="118" fillId="0" borderId="0"/>
    <xf numFmtId="0" fontId="113" fillId="0" borderId="0"/>
    <xf numFmtId="0" fontId="15" fillId="0" borderId="0"/>
    <xf numFmtId="9" fontId="86" fillId="0" borderId="0" applyFont="0" applyFill="0" applyBorder="0" applyAlignment="0" applyProtection="0"/>
    <xf numFmtId="165" fontId="112" fillId="0" borderId="0" applyFont="0" applyFill="0" applyBorder="0" applyAlignment="0" applyProtection="0"/>
    <xf numFmtId="174" fontId="113" fillId="0" borderId="0" applyFont="0" applyFill="0" applyBorder="0" applyAlignment="0" applyProtection="0"/>
    <xf numFmtId="0" fontId="14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0" fontId="86" fillId="0" borderId="0"/>
    <xf numFmtId="0" fontId="11" fillId="0" borderId="0"/>
    <xf numFmtId="0" fontId="96" fillId="0" borderId="0">
      <alignment horizontal="left"/>
    </xf>
    <xf numFmtId="0" fontId="96" fillId="0" borderId="0"/>
    <xf numFmtId="0" fontId="96" fillId="0" borderId="0"/>
    <xf numFmtId="0" fontId="10" fillId="0" borderId="0"/>
    <xf numFmtId="0" fontId="9" fillId="0" borderId="0"/>
    <xf numFmtId="173" fontId="113" fillId="0" borderId="0" applyFont="0" applyFill="0" applyBorder="0" applyAlignment="0" applyProtection="0"/>
    <xf numFmtId="0" fontId="8" fillId="0" borderId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173" fontId="113" fillId="0" borderId="0" applyFont="0" applyFill="0" applyBorder="0" applyAlignment="0" applyProtection="0"/>
    <xf numFmtId="0" fontId="113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6" fillId="0" borderId="0"/>
    <xf numFmtId="43" fontId="113" fillId="0" borderId="0" applyFont="0" applyFill="0" applyBorder="0" applyAlignment="0" applyProtection="0"/>
    <xf numFmtId="0" fontId="1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6" fillId="0" borderId="0"/>
    <xf numFmtId="164" fontId="1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5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/>
    <xf numFmtId="0" fontId="16" fillId="0" borderId="0" xfId="0" applyFont="1" applyAlignment="1">
      <alignment vertical="center"/>
    </xf>
    <xf numFmtId="0" fontId="19" fillId="0" borderId="0" xfId="0" applyFont="1" applyBorder="1" applyAlignment="1">
      <alignment horizontal="center"/>
    </xf>
    <xf numFmtId="0" fontId="17" fillId="0" borderId="0" xfId="0" applyFont="1" applyBorder="1" applyAlignment="1">
      <alignment vertical="center"/>
    </xf>
    <xf numFmtId="0" fontId="21" fillId="0" borderId="0" xfId="0" applyFont="1" applyBorder="1" applyAlignment="1"/>
    <xf numFmtId="0" fontId="19" fillId="0" borderId="0" xfId="0" applyFont="1" applyBorder="1" applyAlignment="1"/>
    <xf numFmtId="0" fontId="0" fillId="0" borderId="0" xfId="0" applyAlignment="1">
      <alignment horizontal="center" vertical="center"/>
    </xf>
    <xf numFmtId="9" fontId="32" fillId="0" borderId="0" xfId="0" applyNumberFormat="1" applyFont="1" applyAlignment="1">
      <alignment vertical="top"/>
    </xf>
    <xf numFmtId="0" fontId="33" fillId="0" borderId="0" xfId="0" applyFont="1" applyBorder="1" applyAlignment="1">
      <alignment horizontal="center" vertical="center" wrapText="1"/>
    </xf>
    <xf numFmtId="0" fontId="34" fillId="0" borderId="0" xfId="0" applyFont="1" applyBorder="1" applyAlignment="1">
      <alignment vertical="center"/>
    </xf>
    <xf numFmtId="0" fontId="35" fillId="0" borderId="0" xfId="0" applyFont="1" applyBorder="1" applyAlignment="1"/>
    <xf numFmtId="0" fontId="36" fillId="0" borderId="0" xfId="0" applyFont="1" applyAlignment="1"/>
    <xf numFmtId="0" fontId="36" fillId="0" borderId="0" xfId="0" applyFont="1" applyAlignment="1">
      <alignment vertical="center"/>
    </xf>
    <xf numFmtId="9" fontId="38" fillId="0" borderId="0" xfId="0" applyNumberFormat="1" applyFont="1" applyAlignment="1" applyProtection="1">
      <alignment horizontal="center" vertical="center"/>
    </xf>
    <xf numFmtId="0" fontId="44" fillId="0" borderId="0" xfId="0" applyFont="1" applyAlignment="1">
      <alignment vertical="center"/>
    </xf>
    <xf numFmtId="169" fontId="20" fillId="3" borderId="0" xfId="0" applyNumberFormat="1" applyFont="1" applyFill="1" applyBorder="1" applyAlignment="1">
      <alignment vertical="center"/>
    </xf>
    <xf numFmtId="169" fontId="51" fillId="3" borderId="0" xfId="0" applyNumberFormat="1" applyFont="1" applyFill="1" applyBorder="1" applyAlignment="1"/>
    <xf numFmtId="169" fontId="20" fillId="3" borderId="0" xfId="0" applyNumberFormat="1" applyFont="1" applyFill="1" applyAlignment="1"/>
    <xf numFmtId="169" fontId="20" fillId="3" borderId="0" xfId="0" applyNumberFormat="1" applyFont="1" applyFill="1" applyAlignment="1">
      <alignment vertical="center"/>
    </xf>
    <xf numFmtId="0" fontId="49" fillId="0" borderId="0" xfId="0" applyFont="1" applyBorder="1" applyAlignment="1">
      <alignment vertical="center"/>
    </xf>
    <xf numFmtId="0" fontId="49" fillId="0" borderId="0" xfId="0" applyFont="1" applyAlignment="1"/>
    <xf numFmtId="0" fontId="49" fillId="0" borderId="0" xfId="0" applyFont="1" applyAlignment="1">
      <alignment vertical="center"/>
    </xf>
    <xf numFmtId="0" fontId="32" fillId="2" borderId="0" xfId="0" applyFont="1" applyFill="1" applyBorder="1" applyAlignment="1" applyProtection="1">
      <alignment horizontal="center" vertical="top"/>
      <protection locked="0"/>
    </xf>
    <xf numFmtId="0" fontId="33" fillId="0" borderId="0" xfId="0" applyNumberFormat="1" applyFont="1" applyBorder="1" applyAlignment="1">
      <alignment horizontal="center" vertical="center" wrapText="1"/>
    </xf>
    <xf numFmtId="0" fontId="53" fillId="0" borderId="0" xfId="0" applyNumberFormat="1" applyFont="1" applyBorder="1" applyAlignment="1">
      <alignment horizontal="center" vertical="center" wrapText="1"/>
    </xf>
    <xf numFmtId="9" fontId="60" fillId="0" borderId="0" xfId="0" applyNumberFormat="1" applyFont="1" applyBorder="1" applyAlignment="1">
      <alignment horizontal="left" vertical="top"/>
    </xf>
    <xf numFmtId="9" fontId="62" fillId="0" borderId="0" xfId="0" applyNumberFormat="1" applyFont="1"/>
    <xf numFmtId="0" fontId="49" fillId="0" borderId="0" xfId="0" applyFont="1" applyBorder="1" applyAlignment="1">
      <alignment horizontal="center" vertical="center"/>
    </xf>
    <xf numFmtId="0" fontId="49" fillId="0" borderId="0" xfId="0" applyFont="1" applyAlignment="1">
      <alignment horizontal="center"/>
    </xf>
    <xf numFmtId="169" fontId="42" fillId="2" borderId="0" xfId="0" applyNumberFormat="1" applyFont="1" applyFill="1" applyBorder="1" applyAlignment="1" applyProtection="1">
      <alignment horizontal="center" vertical="top"/>
      <protection locked="0"/>
    </xf>
    <xf numFmtId="169" fontId="49" fillId="3" borderId="0" xfId="0" applyNumberFormat="1" applyFont="1" applyFill="1" applyBorder="1" applyAlignment="1">
      <alignment horizontal="center" vertical="center"/>
    </xf>
    <xf numFmtId="169" fontId="19" fillId="3" borderId="0" xfId="0" applyNumberFormat="1" applyFont="1" applyFill="1" applyBorder="1" applyAlignment="1">
      <alignment horizontal="center" vertical="center"/>
    </xf>
    <xf numFmtId="169" fontId="49" fillId="3" borderId="0" xfId="0" applyNumberFormat="1" applyFont="1" applyFill="1" applyAlignment="1">
      <alignment horizontal="center" vertical="center"/>
    </xf>
    <xf numFmtId="169" fontId="32" fillId="2" borderId="0" xfId="0" applyNumberFormat="1" applyFont="1" applyFill="1" applyBorder="1" applyAlignment="1" applyProtection="1">
      <alignment horizontal="center" vertical="center"/>
      <protection locked="0"/>
    </xf>
    <xf numFmtId="0" fontId="27" fillId="0" borderId="0" xfId="0" applyFont="1" applyBorder="1" applyAlignment="1" applyProtection="1">
      <alignment horizontal="center"/>
      <protection locked="0"/>
    </xf>
    <xf numFmtId="0" fontId="0" fillId="5" borderId="0" xfId="0" applyFont="1" applyFill="1" applyBorder="1" applyAlignment="1">
      <alignment horizontal="left" vertical="center"/>
    </xf>
    <xf numFmtId="0" fontId="79" fillId="5" borderId="0" xfId="0" applyFont="1" applyFill="1" applyAlignment="1">
      <alignment horizontal="left" vertical="center"/>
    </xf>
    <xf numFmtId="0" fontId="80" fillId="5" borderId="0" xfId="0" applyFont="1" applyFill="1" applyAlignment="1">
      <alignment horizontal="left" vertical="center"/>
    </xf>
    <xf numFmtId="0" fontId="78" fillId="5" borderId="0" xfId="0" applyFont="1" applyFill="1" applyBorder="1" applyAlignment="1">
      <alignment horizontal="left" vertical="center"/>
    </xf>
    <xf numFmtId="0" fontId="0" fillId="5" borderId="0" xfId="0" applyFont="1" applyFill="1" applyAlignment="1">
      <alignment horizontal="left" vertical="center"/>
    </xf>
    <xf numFmtId="0" fontId="56" fillId="0" borderId="0" xfId="0" applyFont="1" applyBorder="1" applyAlignment="1" applyProtection="1">
      <alignment vertical="center"/>
      <protection locked="0"/>
    </xf>
    <xf numFmtId="0" fontId="26" fillId="0" borderId="0" xfId="0" applyFont="1" applyBorder="1" applyAlignment="1" applyProtection="1">
      <alignment vertical="center"/>
      <protection locked="0"/>
    </xf>
    <xf numFmtId="9" fontId="81" fillId="0" borderId="0" xfId="0" applyNumberFormat="1" applyFont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59" fillId="0" borderId="0" xfId="0" applyFont="1" applyAlignment="1" applyProtection="1">
      <protection locked="0"/>
    </xf>
    <xf numFmtId="0" fontId="23" fillId="0" borderId="0" xfId="0" applyFont="1" applyBorder="1" applyAlignment="1" applyProtection="1">
      <alignment vertical="center"/>
      <protection locked="0"/>
    </xf>
    <xf numFmtId="0" fontId="23" fillId="6" borderId="0" xfId="0" applyFont="1" applyFill="1" applyBorder="1" applyAlignment="1" applyProtection="1">
      <alignment vertical="center"/>
      <protection locked="0"/>
    </xf>
    <xf numFmtId="0" fontId="83" fillId="0" borderId="0" xfId="0" applyFont="1" applyAlignment="1" applyProtection="1">
      <alignment horizontal="center" vertical="top" wrapText="1"/>
      <protection locked="0"/>
    </xf>
    <xf numFmtId="169" fontId="84" fillId="0" borderId="0" xfId="0" applyNumberFormat="1" applyFont="1" applyBorder="1" applyAlignment="1" applyProtection="1">
      <alignment horizontal="center" vertical="top" wrapText="1"/>
      <protection locked="0"/>
    </xf>
    <xf numFmtId="0" fontId="84" fillId="0" borderId="0" xfId="0" applyFont="1" applyBorder="1" applyAlignment="1" applyProtection="1">
      <alignment horizontal="center" vertical="top" wrapText="1"/>
      <protection locked="0"/>
    </xf>
    <xf numFmtId="0" fontId="70" fillId="2" borderId="0" xfId="0" applyFont="1" applyFill="1" applyBorder="1" applyAlignment="1" applyProtection="1">
      <alignment horizontal="center" vertical="center"/>
      <protection locked="0"/>
    </xf>
    <xf numFmtId="0" fontId="74" fillId="2" borderId="0" xfId="0" applyFont="1" applyFill="1" applyBorder="1" applyAlignment="1" applyProtection="1">
      <alignment horizontal="left" vertical="center"/>
      <protection locked="0"/>
    </xf>
    <xf numFmtId="0" fontId="26" fillId="2" borderId="0" xfId="0" applyFont="1" applyFill="1" applyBorder="1" applyAlignment="1" applyProtection="1">
      <alignment vertical="center"/>
      <protection locked="0"/>
    </xf>
    <xf numFmtId="0" fontId="26" fillId="0" borderId="0" xfId="0" applyFont="1" applyBorder="1" applyAlignment="1" applyProtection="1">
      <alignment horizontal="left" vertical="center"/>
      <protection locked="0"/>
    </xf>
    <xf numFmtId="0" fontId="46" fillId="5" borderId="0" xfId="0" applyFont="1" applyFill="1" applyBorder="1" applyAlignment="1" applyProtection="1">
      <alignment horizontal="left" vertical="center"/>
      <protection locked="0"/>
    </xf>
    <xf numFmtId="0" fontId="46" fillId="0" borderId="0" xfId="0" applyFont="1" applyBorder="1" applyAlignment="1" applyProtection="1">
      <alignment vertical="center"/>
      <protection locked="0"/>
    </xf>
    <xf numFmtId="0" fontId="46" fillId="0" borderId="4" xfId="0" applyFont="1" applyBorder="1" applyAlignment="1" applyProtection="1">
      <alignment vertical="center"/>
      <protection locked="0"/>
    </xf>
    <xf numFmtId="0" fontId="59" fillId="0" borderId="7" xfId="0" applyFont="1" applyBorder="1" applyAlignment="1" applyProtection="1">
      <protection locked="0"/>
    </xf>
    <xf numFmtId="0" fontId="64" fillId="0" borderId="0" xfId="0" applyFont="1" applyBorder="1" applyAlignment="1" applyProtection="1">
      <alignment vertical="center"/>
      <protection locked="0"/>
    </xf>
    <xf numFmtId="0" fontId="55" fillId="2" borderId="0" xfId="0" applyFont="1" applyFill="1" applyBorder="1" applyAlignment="1" applyProtection="1">
      <alignment vertical="center"/>
      <protection locked="0"/>
    </xf>
    <xf numFmtId="0" fontId="73" fillId="2" borderId="0" xfId="0" applyFont="1" applyFill="1" applyBorder="1" applyAlignment="1" applyProtection="1">
      <alignment horizontal="left" vertical="center"/>
      <protection locked="0"/>
    </xf>
    <xf numFmtId="0" fontId="56" fillId="2" borderId="4" xfId="0" applyFont="1" applyFill="1" applyBorder="1" applyAlignment="1" applyProtection="1">
      <alignment vertical="center"/>
      <protection locked="0"/>
    </xf>
    <xf numFmtId="0" fontId="27" fillId="0" borderId="0" xfId="0" applyFont="1" applyBorder="1" applyAlignment="1" applyProtection="1">
      <alignment horizontal="right"/>
      <protection locked="0"/>
    </xf>
    <xf numFmtId="0" fontId="17" fillId="0" borderId="0" xfId="0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92" fillId="0" borderId="0" xfId="0" applyFont="1" applyAlignment="1" applyProtection="1">
      <alignment horizontal="center" wrapText="1"/>
      <protection locked="0"/>
    </xf>
    <xf numFmtId="0" fontId="92" fillId="0" borderId="0" xfId="0" applyFont="1" applyBorder="1" applyAlignment="1" applyProtection="1">
      <alignment horizontal="center" wrapText="1"/>
      <protection locked="0"/>
    </xf>
    <xf numFmtId="0" fontId="83" fillId="0" borderId="0" xfId="0" applyFont="1" applyAlignment="1" applyProtection="1">
      <alignment horizontal="left" vertical="top" wrapText="1"/>
      <protection locked="0"/>
    </xf>
    <xf numFmtId="0" fontId="59" fillId="0" borderId="7" xfId="0" applyFont="1" applyBorder="1" applyAlignment="1" applyProtection="1">
      <alignment horizontal="left"/>
      <protection locked="0"/>
    </xf>
    <xf numFmtId="0" fontId="46" fillId="2" borderId="0" xfId="0" applyFont="1" applyFill="1" applyBorder="1" applyAlignment="1" applyProtection="1">
      <alignment horizontal="left" vertical="center"/>
      <protection locked="0"/>
    </xf>
    <xf numFmtId="0" fontId="46" fillId="2" borderId="4" xfId="0" applyFont="1" applyFill="1" applyBorder="1" applyAlignment="1" applyProtection="1">
      <alignment horizontal="left" vertical="center"/>
      <protection locked="0"/>
    </xf>
    <xf numFmtId="0" fontId="37" fillId="2" borderId="0" xfId="0" applyFont="1" applyFill="1" applyBorder="1" applyAlignment="1" applyProtection="1">
      <alignment horizontal="center" vertical="top"/>
      <protection locked="0"/>
    </xf>
    <xf numFmtId="0" fontId="102" fillId="0" borderId="0" xfId="0" applyNumberFormat="1" applyFont="1" applyBorder="1" applyAlignment="1">
      <alignment horizontal="center" vertical="center" wrapText="1"/>
    </xf>
    <xf numFmtId="0" fontId="103" fillId="0" borderId="0" xfId="0" applyFont="1" applyAlignment="1">
      <alignment horizontal="center" vertical="top"/>
    </xf>
    <xf numFmtId="0" fontId="103" fillId="0" borderId="0" xfId="0" applyFont="1"/>
    <xf numFmtId="0" fontId="103" fillId="0" borderId="0" xfId="0" applyFont="1" applyAlignment="1">
      <alignment horizontal="center" vertical="center"/>
    </xf>
    <xf numFmtId="0" fontId="107" fillId="0" borderId="0" xfId="0" applyFont="1" applyAlignment="1" applyProtection="1">
      <alignment horizontal="center" wrapText="1"/>
      <protection locked="0"/>
    </xf>
    <xf numFmtId="172" fontId="105" fillId="2" borderId="1" xfId="0" applyNumberFormat="1" applyFont="1" applyFill="1" applyBorder="1" applyAlignment="1" applyProtection="1">
      <alignment horizontal="right" vertical="center" wrapText="1"/>
      <protection hidden="1"/>
    </xf>
    <xf numFmtId="168" fontId="106" fillId="2" borderId="0" xfId="0" applyNumberFormat="1" applyFont="1" applyFill="1" applyBorder="1" applyAlignment="1" applyProtection="1">
      <alignment horizontal="right" vertical="center" wrapText="1"/>
      <protection hidden="1"/>
    </xf>
    <xf numFmtId="168" fontId="103" fillId="0" borderId="0" xfId="0" applyNumberFormat="1" applyFont="1" applyAlignment="1" applyProtection="1">
      <alignment horizontal="right" vertical="center"/>
      <protection hidden="1"/>
    </xf>
    <xf numFmtId="168" fontId="104" fillId="0" borderId="0" xfId="0" applyNumberFormat="1" applyFont="1" applyAlignment="1" applyProtection="1">
      <alignment horizontal="right"/>
      <protection hidden="1"/>
    </xf>
    <xf numFmtId="168" fontId="104" fillId="0" borderId="0" xfId="0" applyNumberFormat="1" applyFont="1" applyAlignment="1" applyProtection="1">
      <alignment horizontal="right" vertical="center"/>
      <protection hidden="1"/>
    </xf>
    <xf numFmtId="168" fontId="108" fillId="8" borderId="0" xfId="0" applyNumberFormat="1" applyFont="1" applyFill="1" applyBorder="1" applyAlignment="1" applyProtection="1">
      <alignment horizontal="right" vertical="center"/>
      <protection hidden="1"/>
    </xf>
    <xf numFmtId="168" fontId="103" fillId="0" borderId="0" xfId="0" applyNumberFormat="1" applyFont="1" applyBorder="1" applyAlignment="1" applyProtection="1">
      <alignment horizontal="right" vertical="center"/>
      <protection hidden="1"/>
    </xf>
    <xf numFmtId="168" fontId="104" fillId="0" borderId="0" xfId="0" applyNumberFormat="1" applyFont="1" applyBorder="1" applyAlignment="1" applyProtection="1">
      <alignment horizontal="right"/>
      <protection hidden="1"/>
    </xf>
    <xf numFmtId="168" fontId="103" fillId="2" borderId="0" xfId="0" applyNumberFormat="1" applyFont="1" applyFill="1" applyBorder="1" applyAlignment="1" applyProtection="1">
      <alignment horizontal="right" vertical="center"/>
      <protection hidden="1"/>
    </xf>
    <xf numFmtId="168" fontId="123" fillId="0" borderId="0" xfId="0" applyNumberFormat="1" applyFont="1" applyAlignment="1" applyProtection="1">
      <alignment horizontal="right" vertical="center"/>
      <protection hidden="1"/>
    </xf>
    <xf numFmtId="0" fontId="124" fillId="0" borderId="0" xfId="0" applyFont="1" applyBorder="1" applyAlignment="1">
      <alignment vertical="center"/>
    </xf>
    <xf numFmtId="0" fontId="68" fillId="0" borderId="14" xfId="0" applyNumberFormat="1" applyFont="1" applyBorder="1" applyAlignment="1">
      <alignment vertical="center" wrapText="1"/>
    </xf>
    <xf numFmtId="0" fontId="68" fillId="0" borderId="14" xfId="0" applyNumberFormat="1" applyFont="1" applyBorder="1" applyAlignment="1">
      <alignment horizontal="center" vertical="center" wrapText="1"/>
    </xf>
    <xf numFmtId="1" fontId="54" fillId="5" borderId="10" xfId="0" applyNumberFormat="1" applyFont="1" applyFill="1" applyBorder="1" applyAlignment="1" applyProtection="1">
      <alignment horizontal="left" vertical="center" wrapText="1"/>
    </xf>
    <xf numFmtId="0" fontId="29" fillId="2" borderId="10" xfId="0" applyFont="1" applyFill="1" applyBorder="1" applyAlignment="1" applyProtection="1">
      <alignment horizontal="center" vertical="center" wrapText="1"/>
    </xf>
    <xf numFmtId="2" fontId="52" fillId="2" borderId="10" xfId="0" applyNumberFormat="1" applyFont="1" applyFill="1" applyBorder="1" applyAlignment="1" applyProtection="1">
      <alignment horizontal="center" vertical="center" wrapText="1"/>
    </xf>
    <xf numFmtId="171" fontId="69" fillId="2" borderId="16" xfId="0" applyNumberFormat="1" applyFont="1" applyFill="1" applyBorder="1" applyAlignment="1" applyProtection="1">
      <alignment horizontal="center" vertical="center" wrapText="1"/>
    </xf>
    <xf numFmtId="170" fontId="72" fillId="2" borderId="16" xfId="0" applyNumberFormat="1" applyFont="1" applyFill="1" applyBorder="1" applyAlignment="1" applyProtection="1">
      <alignment horizontal="center" vertical="center"/>
      <protection locked="0"/>
    </xf>
    <xf numFmtId="0" fontId="46" fillId="0" borderId="0" xfId="0" applyFont="1" applyFill="1" applyBorder="1" applyAlignment="1" applyProtection="1">
      <alignment vertical="center"/>
      <protection locked="0"/>
    </xf>
    <xf numFmtId="0" fontId="23" fillId="0" borderId="0" xfId="0" applyFont="1" applyFill="1" applyBorder="1" applyAlignment="1" applyProtection="1">
      <alignment horizontal="right" vertical="center"/>
      <protection locked="0"/>
    </xf>
    <xf numFmtId="9" fontId="91" fillId="0" borderId="0" xfId="0" applyNumberFormat="1" applyFont="1" applyFill="1" applyAlignment="1" applyProtection="1">
      <alignment horizontal="center" vertical="center"/>
    </xf>
    <xf numFmtId="0" fontId="49" fillId="4" borderId="10" xfId="0" applyFont="1" applyFill="1" applyBorder="1" applyAlignment="1" applyProtection="1">
      <alignment horizontal="center" vertical="center" wrapText="1"/>
      <protection locked="0"/>
    </xf>
    <xf numFmtId="0" fontId="121" fillId="4" borderId="10" xfId="0" applyFont="1" applyFill="1" applyBorder="1" applyAlignment="1" applyProtection="1">
      <alignment horizontal="center" vertical="center" wrapText="1"/>
      <protection locked="0"/>
    </xf>
    <xf numFmtId="0" fontId="122" fillId="4" borderId="10" xfId="0" applyFont="1" applyFill="1" applyBorder="1" applyAlignment="1" applyProtection="1">
      <alignment horizontal="left" vertical="center" wrapText="1"/>
      <protection locked="0"/>
    </xf>
    <xf numFmtId="169" fontId="48" fillId="4" borderId="10" xfId="0" applyNumberFormat="1" applyFont="1" applyFill="1" applyBorder="1" applyAlignment="1" applyProtection="1">
      <alignment horizontal="center" vertical="center" wrapText="1"/>
      <protection locked="0"/>
    </xf>
    <xf numFmtId="169" fontId="93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" xfId="0" applyFont="1" applyFill="1" applyBorder="1" applyAlignment="1" applyProtection="1">
      <alignment horizontal="center" vertical="center" wrapText="1"/>
      <protection locked="0"/>
    </xf>
    <xf numFmtId="0" fontId="126" fillId="4" borderId="10" xfId="0" applyFont="1" applyFill="1" applyBorder="1" applyAlignment="1" applyProtection="1">
      <alignment horizontal="center" vertical="center" wrapText="1"/>
      <protection locked="0"/>
    </xf>
    <xf numFmtId="2" fontId="52" fillId="2" borderId="8" xfId="0" applyNumberFormat="1" applyFont="1" applyFill="1" applyBorder="1" applyAlignment="1" applyProtection="1">
      <alignment horizontal="center" vertical="center" wrapText="1"/>
    </xf>
    <xf numFmtId="2" fontId="29" fillId="11" borderId="10" xfId="0" applyNumberFormat="1" applyFont="1" applyFill="1" applyBorder="1" applyAlignment="1" applyProtection="1">
      <alignment horizontal="center" vertical="center" wrapText="1"/>
    </xf>
    <xf numFmtId="0" fontId="0" fillId="0" borderId="11" xfId="0" applyBorder="1" applyProtection="1">
      <protection locked="0"/>
    </xf>
    <xf numFmtId="0" fontId="75" fillId="2" borderId="16" xfId="0" applyNumberFormat="1" applyFont="1" applyFill="1" applyBorder="1" applyAlignment="1" applyProtection="1">
      <alignment horizontal="center" vertical="center" wrapText="1"/>
      <protection hidden="1"/>
    </xf>
    <xf numFmtId="169" fontId="50" fillId="2" borderId="16" xfId="0" applyNumberFormat="1" applyFont="1" applyFill="1" applyBorder="1" applyAlignment="1" applyProtection="1">
      <alignment horizontal="center" vertical="center" wrapText="1"/>
      <protection hidden="1"/>
    </xf>
    <xf numFmtId="0" fontId="0" fillId="5" borderId="8" xfId="0" applyFont="1" applyFill="1" applyBorder="1" applyAlignment="1" applyProtection="1">
      <alignment horizontal="left" vertical="center"/>
    </xf>
    <xf numFmtId="0" fontId="68" fillId="0" borderId="18" xfId="0" applyNumberFormat="1" applyFont="1" applyBorder="1" applyAlignment="1">
      <alignment horizontal="center" vertical="center" wrapText="1"/>
    </xf>
    <xf numFmtId="0" fontId="66" fillId="0" borderId="0" xfId="0" applyFont="1" applyBorder="1" applyAlignment="1" applyProtection="1">
      <alignment vertical="center"/>
      <protection locked="0"/>
    </xf>
    <xf numFmtId="0" fontId="97" fillId="0" borderId="11" xfId="0" applyNumberFormat="1" applyFont="1" applyFill="1" applyBorder="1" applyAlignment="1">
      <alignment horizontal="center" vertical="center" wrapText="1"/>
    </xf>
    <xf numFmtId="0" fontId="0" fillId="5" borderId="13" xfId="0" applyFont="1" applyFill="1" applyBorder="1" applyAlignment="1" applyProtection="1">
      <alignment horizontal="left" vertical="center"/>
    </xf>
    <xf numFmtId="0" fontId="97" fillId="0" borderId="14" xfId="0" applyNumberFormat="1" applyFont="1" applyFill="1" applyBorder="1" applyAlignment="1">
      <alignment horizontal="left" vertical="top" wrapText="1"/>
    </xf>
    <xf numFmtId="0" fontId="97" fillId="0" borderId="14" xfId="0" applyFont="1" applyFill="1" applyBorder="1" applyAlignment="1" applyProtection="1">
      <alignment horizontal="left" vertical="top" wrapText="1"/>
      <protection locked="0"/>
    </xf>
    <xf numFmtId="0" fontId="68" fillId="0" borderId="14" xfId="0" applyNumberFormat="1" applyFont="1" applyFill="1" applyBorder="1" applyAlignment="1">
      <alignment horizontal="center" vertical="center" wrapText="1"/>
    </xf>
    <xf numFmtId="166" fontId="39" fillId="0" borderId="0" xfId="0" applyNumberFormat="1" applyFont="1" applyFill="1" applyBorder="1" applyAlignment="1" applyProtection="1">
      <alignment vertical="top"/>
    </xf>
    <xf numFmtId="0" fontId="40" fillId="0" borderId="0" xfId="0" applyFont="1" applyFill="1" applyBorder="1" applyAlignment="1" applyProtection="1">
      <alignment vertical="top"/>
    </xf>
    <xf numFmtId="167" fontId="41" fillId="0" borderId="0" xfId="0" applyNumberFormat="1" applyFont="1" applyFill="1" applyAlignment="1" applyProtection="1">
      <alignment vertical="top"/>
    </xf>
    <xf numFmtId="2" fontId="52" fillId="2" borderId="0" xfId="0" applyNumberFormat="1" applyFont="1" applyFill="1" applyBorder="1" applyAlignment="1" applyProtection="1">
      <alignment horizontal="center" vertical="center" wrapText="1"/>
    </xf>
    <xf numFmtId="2" fontId="52" fillId="2" borderId="20" xfId="0" applyNumberFormat="1" applyFont="1" applyFill="1" applyBorder="1" applyAlignment="1" applyProtection="1">
      <alignment horizontal="center" vertical="center" wrapText="1"/>
    </xf>
    <xf numFmtId="1" fontId="54" fillId="5" borderId="20" xfId="0" applyNumberFormat="1" applyFont="1" applyFill="1" applyBorder="1" applyAlignment="1" applyProtection="1">
      <alignment horizontal="left" vertical="center" wrapText="1"/>
    </xf>
    <xf numFmtId="14" fontId="129" fillId="0" borderId="0" xfId="0" applyNumberFormat="1" applyFont="1" applyAlignment="1">
      <alignment horizontal="left" vertical="center"/>
    </xf>
    <xf numFmtId="0" fontId="113" fillId="0" borderId="0" xfId="0" applyFont="1" applyFill="1" applyBorder="1" applyAlignment="1">
      <alignment horizontal="center"/>
    </xf>
    <xf numFmtId="1" fontId="75" fillId="5" borderId="20" xfId="0" applyNumberFormat="1" applyFont="1" applyFill="1" applyBorder="1" applyAlignment="1" applyProtection="1">
      <alignment horizontal="left" vertical="center" wrapText="1"/>
    </xf>
    <xf numFmtId="0" fontId="97" fillId="0" borderId="14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Alignment="1">
      <alignment horizontal="center" vertical="center"/>
    </xf>
    <xf numFmtId="170" fontId="0" fillId="0" borderId="0" xfId="0" applyNumberFormat="1" applyAlignment="1">
      <alignment horizontal="center" vertical="center"/>
    </xf>
    <xf numFmtId="9" fontId="62" fillId="0" borderId="0" xfId="0" applyNumberFormat="1" applyFont="1" applyAlignment="1">
      <alignment horizontal="center" vertical="center"/>
    </xf>
    <xf numFmtId="168" fontId="108" fillId="0" borderId="0" xfId="0" applyNumberFormat="1" applyFont="1" applyBorder="1" applyAlignment="1" applyProtection="1">
      <alignment horizontal="center" vertical="center"/>
      <protection hidden="1"/>
    </xf>
    <xf numFmtId="0" fontId="133" fillId="0" borderId="0" xfId="16" applyFont="1" applyFill="1" applyAlignment="1">
      <alignment horizontal="left"/>
    </xf>
    <xf numFmtId="0" fontId="0" fillId="0" borderId="0" xfId="0" applyAlignment="1">
      <alignment horizontal="left" vertical="center"/>
    </xf>
    <xf numFmtId="170" fontId="0" fillId="0" borderId="0" xfId="0" applyNumberFormat="1" applyAlignment="1">
      <alignment horizontal="left"/>
    </xf>
    <xf numFmtId="0" fontId="134" fillId="0" borderId="0" xfId="0" applyFont="1" applyAlignment="1">
      <alignment horizontal="right" vertical="center"/>
    </xf>
    <xf numFmtId="0" fontId="113" fillId="11" borderId="0" xfId="2" applyNumberFormat="1" applyFont="1" applyFill="1" applyBorder="1" applyAlignment="1">
      <alignment horizontal="right"/>
    </xf>
    <xf numFmtId="0" fontId="0" fillId="0" borderId="0" xfId="0" applyFont="1" applyAlignment="1">
      <alignment horizontal="left" vertical="center"/>
    </xf>
    <xf numFmtId="9" fontId="60" fillId="0" borderId="0" xfId="0" applyNumberFormat="1" applyFont="1" applyBorder="1" applyAlignment="1">
      <alignment horizontal="left" vertical="center"/>
    </xf>
    <xf numFmtId="170" fontId="0" fillId="0" borderId="0" xfId="0" applyNumberFormat="1" applyAlignment="1">
      <alignment horizontal="left" vertical="center"/>
    </xf>
    <xf numFmtId="168" fontId="135" fillId="11" borderId="0" xfId="0" applyNumberFormat="1" applyFont="1" applyFill="1" applyAlignment="1" applyProtection="1">
      <alignment horizontal="right" vertical="center"/>
      <protection hidden="1"/>
    </xf>
    <xf numFmtId="1" fontId="0" fillId="0" borderId="0" xfId="0" applyNumberFormat="1" applyAlignment="1">
      <alignment horizontal="center" vertical="center"/>
    </xf>
    <xf numFmtId="0" fontId="97" fillId="0" borderId="14" xfId="0" applyNumberFormat="1" applyFont="1" applyFill="1" applyBorder="1" applyAlignment="1">
      <alignment horizontal="center" vertical="center" wrapText="1"/>
    </xf>
    <xf numFmtId="1" fontId="113" fillId="11" borderId="24" xfId="2" applyNumberFormat="1" applyFont="1" applyFill="1" applyBorder="1" applyAlignment="1">
      <alignment horizontal="right"/>
    </xf>
    <xf numFmtId="0" fontId="29" fillId="2" borderId="23" xfId="0" applyFont="1" applyFill="1" applyBorder="1" applyAlignment="1" applyProtection="1">
      <alignment horizontal="center" vertical="center" wrapText="1"/>
    </xf>
    <xf numFmtId="171" fontId="69" fillId="2" borderId="23" xfId="0" applyNumberFormat="1" applyFont="1" applyFill="1" applyBorder="1" applyAlignment="1" applyProtection="1">
      <alignment horizontal="center" vertical="center" wrapText="1"/>
    </xf>
    <xf numFmtId="170" fontId="72" fillId="2" borderId="23" xfId="0" applyNumberFormat="1" applyFont="1" applyFill="1" applyBorder="1" applyAlignment="1" applyProtection="1">
      <alignment horizontal="center" vertical="center"/>
      <protection locked="0"/>
    </xf>
    <xf numFmtId="44" fontId="0" fillId="0" borderId="0" xfId="0" applyNumberFormat="1"/>
    <xf numFmtId="0" fontId="128" fillId="14" borderId="25" xfId="0" applyNumberFormat="1" applyFont="1" applyFill="1" applyBorder="1" applyAlignment="1">
      <alignment horizontal="right"/>
    </xf>
    <xf numFmtId="0" fontId="128" fillId="14" borderId="26" xfId="0" applyNumberFormat="1" applyFont="1" applyFill="1" applyBorder="1" applyAlignment="1">
      <alignment horizontal="right"/>
    </xf>
    <xf numFmtId="2" fontId="52" fillId="2" borderId="12" xfId="0" applyNumberFormat="1" applyFont="1" applyFill="1" applyBorder="1" applyAlignment="1" applyProtection="1">
      <alignment horizontal="center" vertical="center" wrapText="1"/>
    </xf>
    <xf numFmtId="2" fontId="52" fillId="2" borderId="21" xfId="0" applyNumberFormat="1" applyFont="1" applyFill="1" applyBorder="1" applyAlignment="1" applyProtection="1">
      <alignment horizontal="center" vertical="center" wrapText="1"/>
    </xf>
    <xf numFmtId="1" fontId="0" fillId="5" borderId="15" xfId="0" applyNumberFormat="1" applyFont="1" applyFill="1" applyBorder="1" applyAlignment="1">
      <alignment horizontal="left" vertical="center"/>
    </xf>
    <xf numFmtId="1" fontId="54" fillId="5" borderId="11" xfId="0" applyNumberFormat="1" applyFont="1" applyFill="1" applyBorder="1" applyAlignment="1" applyProtection="1">
      <alignment horizontal="left" vertical="center"/>
    </xf>
    <xf numFmtId="1" fontId="75" fillId="5" borderId="11" xfId="0" applyNumberFormat="1" applyFont="1" applyFill="1" applyBorder="1" applyAlignment="1" applyProtection="1">
      <alignment horizontal="left" vertical="center" wrapText="1"/>
    </xf>
    <xf numFmtId="1" fontId="87" fillId="0" borderId="11" xfId="2" applyNumberFormat="1" applyFont="1" applyBorder="1" applyAlignment="1">
      <alignment horizontal="left" vertical="center"/>
    </xf>
    <xf numFmtId="1" fontId="87" fillId="0" borderId="19" xfId="2" applyNumberFormat="1" applyFont="1" applyBorder="1" applyAlignment="1" applyProtection="1">
      <alignment horizontal="left" vertical="center"/>
    </xf>
    <xf numFmtId="1" fontId="75" fillId="5" borderId="19" xfId="0" applyNumberFormat="1" applyFont="1" applyFill="1" applyBorder="1" applyAlignment="1" applyProtection="1">
      <alignment horizontal="left" vertical="center" wrapText="1"/>
    </xf>
    <xf numFmtId="0" fontId="113" fillId="11" borderId="24" xfId="2" applyNumberFormat="1" applyFont="1" applyFill="1" applyBorder="1" applyAlignment="1">
      <alignment horizontal="right"/>
    </xf>
    <xf numFmtId="0" fontId="52" fillId="13" borderId="12" xfId="0" applyNumberFormat="1" applyFont="1" applyFill="1" applyBorder="1" applyAlignment="1" applyProtection="1">
      <alignment horizontal="center" vertical="center" wrapText="1"/>
    </xf>
    <xf numFmtId="2" fontId="52" fillId="13" borderId="21" xfId="0" applyNumberFormat="1" applyFont="1" applyFill="1" applyBorder="1" applyAlignment="1" applyProtection="1">
      <alignment horizontal="center" vertical="center" wrapText="1"/>
    </xf>
    <xf numFmtId="0" fontId="68" fillId="7" borderId="20" xfId="0" applyNumberFormat="1" applyFont="1" applyFill="1" applyBorder="1" applyAlignment="1">
      <alignment horizontal="center" vertical="center" wrapText="1"/>
    </xf>
    <xf numFmtId="0" fontId="29" fillId="7" borderId="20" xfId="0" applyFont="1" applyFill="1" applyBorder="1" applyAlignment="1" applyProtection="1">
      <alignment vertical="center"/>
    </xf>
    <xf numFmtId="171" fontId="69" fillId="7" borderId="20" xfId="0" applyNumberFormat="1" applyFont="1" applyFill="1" applyBorder="1" applyAlignment="1" applyProtection="1">
      <alignment horizontal="center" vertical="center" wrapText="1"/>
    </xf>
    <xf numFmtId="170" fontId="72" fillId="7" borderId="21" xfId="0" applyNumberFormat="1" applyFont="1" applyFill="1" applyBorder="1" applyAlignment="1" applyProtection="1">
      <alignment horizontal="center" vertical="center"/>
      <protection locked="0"/>
    </xf>
    <xf numFmtId="0" fontId="28" fillId="2" borderId="23" xfId="0" applyFont="1" applyFill="1" applyBorder="1" applyAlignment="1" applyProtection="1">
      <alignment horizontal="center" vertical="center" wrapText="1"/>
      <protection locked="0"/>
    </xf>
    <xf numFmtId="0" fontId="28" fillId="2" borderId="23" xfId="0" applyFont="1" applyFill="1" applyBorder="1" applyAlignment="1" applyProtection="1">
      <alignment horizontal="center" vertical="center" wrapText="1"/>
    </xf>
    <xf numFmtId="1" fontId="113" fillId="11" borderId="27" xfId="2" applyNumberFormat="1" applyFont="1" applyFill="1" applyBorder="1" applyAlignment="1">
      <alignment horizontal="right"/>
    </xf>
    <xf numFmtId="0" fontId="113" fillId="0" borderId="26" xfId="2" applyNumberFormat="1" applyFont="1" applyFill="1" applyBorder="1" applyAlignment="1">
      <alignment horizontal="right"/>
    </xf>
    <xf numFmtId="0" fontId="113" fillId="11" borderId="26" xfId="2" applyNumberFormat="1" applyFont="1" applyFill="1" applyBorder="1" applyAlignment="1">
      <alignment horizontal="right"/>
    </xf>
    <xf numFmtId="0" fontId="113" fillId="14" borderId="12" xfId="0" applyFont="1" applyFill="1" applyBorder="1" applyAlignment="1">
      <alignment horizontal="center"/>
    </xf>
    <xf numFmtId="0" fontId="128" fillId="14" borderId="24" xfId="0" applyNumberFormat="1" applyFont="1" applyFill="1" applyBorder="1" applyAlignment="1">
      <alignment horizontal="right"/>
    </xf>
    <xf numFmtId="0" fontId="28" fillId="7" borderId="0" xfId="0" applyFont="1" applyFill="1" applyBorder="1" applyAlignment="1" applyProtection="1">
      <alignment horizontal="center"/>
    </xf>
    <xf numFmtId="171" fontId="69" fillId="7" borderId="0" xfId="0" applyNumberFormat="1" applyFont="1" applyFill="1" applyBorder="1" applyAlignment="1" applyProtection="1">
      <alignment horizontal="center" vertical="center" wrapText="1"/>
    </xf>
    <xf numFmtId="170" fontId="72" fillId="7" borderId="22" xfId="0" applyNumberFormat="1" applyFont="1" applyFill="1" applyBorder="1" applyAlignment="1" applyProtection="1">
      <alignment horizontal="center" vertical="center"/>
      <protection locked="0"/>
    </xf>
    <xf numFmtId="0" fontId="28" fillId="0" borderId="23" xfId="0" applyFont="1" applyFill="1" applyBorder="1" applyAlignment="1" applyProtection="1">
      <alignment horizontal="center" vertical="center" wrapText="1"/>
      <protection locked="0"/>
    </xf>
    <xf numFmtId="0" fontId="28" fillId="0" borderId="23" xfId="0" applyFont="1" applyFill="1" applyBorder="1" applyAlignment="1" applyProtection="1">
      <alignment horizontal="center" vertical="center" wrapText="1"/>
    </xf>
    <xf numFmtId="0" fontId="29" fillId="0" borderId="23" xfId="0" applyFont="1" applyFill="1" applyBorder="1" applyAlignment="1" applyProtection="1">
      <alignment horizontal="center" vertical="center" wrapText="1"/>
    </xf>
    <xf numFmtId="171" fontId="69" fillId="0" borderId="23" xfId="0" applyNumberFormat="1" applyFont="1" applyFill="1" applyBorder="1" applyAlignment="1" applyProtection="1">
      <alignment horizontal="center" vertical="center" wrapText="1"/>
    </xf>
    <xf numFmtId="0" fontId="113" fillId="0" borderId="12" xfId="0" applyFont="1" applyFill="1" applyBorder="1" applyAlignment="1">
      <alignment horizontal="center"/>
    </xf>
    <xf numFmtId="0" fontId="128" fillId="9" borderId="26" xfId="0" applyNumberFormat="1" applyFont="1" applyFill="1" applyBorder="1" applyAlignment="1">
      <alignment horizontal="right"/>
    </xf>
    <xf numFmtId="0" fontId="128" fillId="9" borderId="24" xfId="0" applyNumberFormat="1" applyFont="1" applyFill="1" applyBorder="1" applyAlignment="1">
      <alignment horizontal="right"/>
    </xf>
    <xf numFmtId="1" fontId="54" fillId="5" borderId="11" xfId="0" applyNumberFormat="1" applyFont="1" applyFill="1" applyBorder="1" applyAlignment="1" applyProtection="1">
      <alignment horizontal="left" vertical="center" wrapText="1"/>
    </xf>
    <xf numFmtId="0" fontId="120" fillId="7" borderId="0" xfId="0" applyNumberFormat="1" applyFont="1" applyFill="1" applyBorder="1" applyAlignment="1">
      <alignment horizontal="center" vertical="center" wrapText="1"/>
    </xf>
    <xf numFmtId="0" fontId="120" fillId="7" borderId="22" xfId="0" applyFont="1" applyFill="1" applyBorder="1" applyAlignment="1" applyProtection="1">
      <alignment horizontal="center" vertical="center"/>
      <protection locked="0"/>
    </xf>
    <xf numFmtId="0" fontId="52" fillId="2" borderId="23" xfId="0" applyFont="1" applyFill="1" applyBorder="1" applyAlignment="1" applyProtection="1">
      <alignment horizontal="center" vertical="center" wrapText="1"/>
      <protection locked="0"/>
    </xf>
    <xf numFmtId="0" fontId="52" fillId="2" borderId="23" xfId="0" applyFont="1" applyFill="1" applyBorder="1" applyAlignment="1" applyProtection="1">
      <alignment horizontal="center" vertical="center"/>
      <protection locked="0"/>
    </xf>
    <xf numFmtId="0" fontId="29" fillId="2" borderId="23" xfId="0" applyFont="1" applyFill="1" applyBorder="1" applyAlignment="1" applyProtection="1">
      <alignment horizontal="center" vertical="center" wrapText="1"/>
      <protection locked="0"/>
    </xf>
    <xf numFmtId="0" fontId="72" fillId="2" borderId="23" xfId="0" applyFont="1" applyFill="1" applyBorder="1" applyAlignment="1" applyProtection="1">
      <alignment horizontal="left" vertical="center"/>
      <protection locked="0"/>
    </xf>
    <xf numFmtId="0" fontId="67" fillId="2" borderId="23" xfId="0" applyFont="1" applyFill="1" applyBorder="1" applyAlignment="1" applyProtection="1">
      <alignment horizontal="center" vertical="center"/>
      <protection locked="0"/>
    </xf>
    <xf numFmtId="0" fontId="29" fillId="7" borderId="0" xfId="0" applyFont="1" applyFill="1" applyBorder="1" applyAlignment="1" applyProtection="1">
      <alignment horizontal="center" vertical="center"/>
    </xf>
    <xf numFmtId="0" fontId="109" fillId="7" borderId="0" xfId="0" applyFont="1" applyFill="1" applyBorder="1" applyAlignment="1"/>
    <xf numFmtId="0" fontId="109" fillId="7" borderId="22" xfId="0" applyFont="1" applyFill="1" applyBorder="1" applyAlignment="1">
      <alignment horizontal="center" vertical="center"/>
    </xf>
    <xf numFmtId="0" fontId="30" fillId="0" borderId="23" xfId="0" applyFont="1" applyFill="1" applyBorder="1" applyAlignment="1" applyProtection="1">
      <alignment horizontal="left" vertical="top" wrapText="1"/>
      <protection locked="0"/>
    </xf>
    <xf numFmtId="0" fontId="30" fillId="0" borderId="23" xfId="0" applyFont="1" applyFill="1" applyBorder="1" applyAlignment="1" applyProtection="1">
      <alignment horizontal="left" vertical="center" wrapText="1"/>
      <protection locked="0"/>
    </xf>
    <xf numFmtId="171" fontId="63" fillId="2" borderId="23" xfId="0" applyNumberFormat="1" applyFont="1" applyFill="1" applyBorder="1" applyAlignment="1" applyProtection="1">
      <alignment horizontal="center" vertical="center" wrapText="1"/>
    </xf>
    <xf numFmtId="170" fontId="72" fillId="0" borderId="23" xfId="0" applyNumberFormat="1" applyFont="1" applyFill="1" applyBorder="1" applyAlignment="1" applyProtection="1">
      <alignment horizontal="center" vertical="center"/>
      <protection locked="0"/>
    </xf>
    <xf numFmtId="0" fontId="125" fillId="7" borderId="0" xfId="0" applyFont="1" applyFill="1" applyBorder="1" applyAlignment="1" applyProtection="1">
      <alignment horizontal="center" vertical="center"/>
      <protection locked="0"/>
    </xf>
    <xf numFmtId="0" fontId="120" fillId="7" borderId="0" xfId="0" applyFont="1" applyFill="1" applyBorder="1" applyAlignment="1" applyProtection="1">
      <alignment horizontal="center" vertical="center"/>
      <protection locked="0"/>
    </xf>
    <xf numFmtId="0" fontId="28" fillId="0" borderId="23" xfId="0" applyFont="1" applyFill="1" applyBorder="1" applyAlignment="1" applyProtection="1">
      <alignment horizontal="center" vertical="center"/>
      <protection locked="0"/>
    </xf>
    <xf numFmtId="0" fontId="131" fillId="0" borderId="23" xfId="0" applyFont="1" applyFill="1" applyBorder="1" applyAlignment="1" applyProtection="1">
      <alignment horizontal="left" vertical="center" wrapText="1"/>
      <protection locked="0"/>
    </xf>
    <xf numFmtId="0" fontId="94" fillId="2" borderId="23" xfId="0" applyFont="1" applyFill="1" applyBorder="1" applyAlignment="1" applyProtection="1">
      <alignment horizontal="left" vertical="top" wrapText="1"/>
      <protection locked="0"/>
    </xf>
    <xf numFmtId="0" fontId="69" fillId="0" borderId="23" xfId="0" applyFont="1" applyBorder="1" applyAlignment="1" applyProtection="1">
      <alignment horizontal="center" wrapText="1"/>
      <protection locked="0"/>
    </xf>
    <xf numFmtId="0" fontId="72" fillId="0" borderId="23" xfId="0" applyFont="1" applyBorder="1" applyAlignment="1" applyProtection="1">
      <alignment wrapText="1"/>
      <protection locked="0"/>
    </xf>
    <xf numFmtId="0" fontId="52" fillId="0" borderId="23" xfId="0" applyFont="1" applyBorder="1" applyAlignment="1" applyProtection="1">
      <alignment horizontal="center" wrapText="1"/>
      <protection locked="0"/>
    </xf>
    <xf numFmtId="0" fontId="29" fillId="0" borderId="23" xfId="0" applyFont="1" applyBorder="1" applyAlignment="1" applyProtection="1">
      <alignment horizontal="center" vertical="center" wrapText="1"/>
    </xf>
    <xf numFmtId="0" fontId="72" fillId="16" borderId="23" xfId="0" applyFont="1" applyFill="1" applyBorder="1" applyAlignment="1" applyProtection="1">
      <alignment vertical="top" wrapText="1"/>
      <protection locked="0"/>
    </xf>
    <xf numFmtId="0" fontId="52" fillId="0" borderId="23" xfId="0" applyFont="1" applyBorder="1" applyAlignment="1" applyProtection="1">
      <alignment horizontal="center" vertical="center" wrapText="1"/>
      <protection locked="0"/>
    </xf>
    <xf numFmtId="0" fontId="67" fillId="0" borderId="23" xfId="0" applyFont="1" applyBorder="1" applyAlignment="1" applyProtection="1">
      <alignment horizontal="center" vertical="center" wrapText="1"/>
      <protection locked="0"/>
    </xf>
    <xf numFmtId="0" fontId="63" fillId="0" borderId="23" xfId="0" applyFont="1" applyBorder="1" applyAlignment="1" applyProtection="1">
      <alignment horizontal="left" vertical="top" wrapText="1"/>
      <protection locked="0"/>
    </xf>
    <xf numFmtId="0" fontId="127" fillId="0" borderId="23" xfId="0" applyFont="1" applyFill="1" applyBorder="1" applyAlignment="1" applyProtection="1">
      <alignment horizontal="center" vertical="center" wrapText="1"/>
      <protection locked="0"/>
    </xf>
    <xf numFmtId="0" fontId="82" fillId="0" borderId="0" xfId="0" applyFont="1" applyBorder="1" applyAlignment="1" applyProtection="1">
      <alignment horizontal="left"/>
      <protection locked="0"/>
    </xf>
    <xf numFmtId="0" fontId="56" fillId="0" borderId="4" xfId="0" applyFont="1" applyBorder="1" applyAlignment="1" applyProtection="1">
      <alignment vertical="center"/>
      <protection locked="0"/>
    </xf>
    <xf numFmtId="0" fontId="85" fillId="0" borderId="0" xfId="1" applyFont="1" applyBorder="1" applyAlignment="1" applyProtection="1">
      <alignment horizontal="left" vertical="top"/>
      <protection locked="0"/>
    </xf>
    <xf numFmtId="0" fontId="59" fillId="0" borderId="0" xfId="0" applyFont="1" applyBorder="1" applyAlignment="1" applyProtection="1">
      <protection locked="0"/>
    </xf>
    <xf numFmtId="0" fontId="0" fillId="0" borderId="0" xfId="0" applyBorder="1"/>
    <xf numFmtId="9" fontId="24" fillId="0" borderId="28" xfId="0" applyNumberFormat="1" applyFont="1" applyBorder="1" applyAlignment="1" applyProtection="1">
      <alignment horizontal="right"/>
    </xf>
    <xf numFmtId="9" fontId="24" fillId="0" borderId="0" xfId="0" applyNumberFormat="1" applyFont="1" applyBorder="1" applyAlignment="1" applyProtection="1">
      <alignment horizontal="right"/>
    </xf>
    <xf numFmtId="9" fontId="28" fillId="0" borderId="4" xfId="0" applyNumberFormat="1" applyFont="1" applyBorder="1" applyAlignment="1" applyProtection="1">
      <alignment horizontal="right"/>
      <protection locked="0"/>
    </xf>
    <xf numFmtId="1" fontId="0" fillId="0" borderId="0" xfId="0" applyNumberFormat="1" applyFont="1" applyAlignment="1">
      <alignment horizontal="center" vertical="center"/>
    </xf>
    <xf numFmtId="1" fontId="62" fillId="0" borderId="0" xfId="0" applyNumberFormat="1" applyFont="1" applyAlignment="1">
      <alignment horizontal="center" vertical="center"/>
    </xf>
    <xf numFmtId="0" fontId="110" fillId="0" borderId="0" xfId="0" applyFont="1" applyBorder="1" applyAlignment="1" applyProtection="1">
      <protection locked="0"/>
    </xf>
    <xf numFmtId="0" fontId="63" fillId="7" borderId="0" xfId="0" applyFont="1" applyFill="1" applyAlignment="1">
      <alignment vertical="center"/>
    </xf>
    <xf numFmtId="0" fontId="33" fillId="0" borderId="0" xfId="0" applyFont="1" applyAlignment="1">
      <alignment horizontal="center" vertical="center" wrapText="1"/>
    </xf>
    <xf numFmtId="0" fontId="68" fillId="0" borderId="14" xfId="0" applyFont="1" applyBorder="1" applyAlignment="1">
      <alignment horizontal="center" vertical="center" wrapText="1"/>
    </xf>
    <xf numFmtId="171" fontId="69" fillId="2" borderId="23" xfId="0" applyNumberFormat="1" applyFont="1" applyFill="1" applyBorder="1" applyAlignment="1">
      <alignment horizontal="center" vertical="center" wrapText="1"/>
    </xf>
    <xf numFmtId="0" fontId="53" fillId="0" borderId="0" xfId="0" applyFont="1" applyAlignment="1">
      <alignment horizontal="center" vertical="center" wrapText="1"/>
    </xf>
    <xf numFmtId="0" fontId="72" fillId="2" borderId="23" xfId="0" applyFont="1" applyFill="1" applyBorder="1" applyAlignment="1" applyProtection="1">
      <alignment vertical="center" wrapText="1"/>
      <protection locked="0"/>
    </xf>
    <xf numFmtId="0" fontId="113" fillId="0" borderId="14" xfId="0" applyNumberFormat="1" applyFont="1" applyBorder="1" applyAlignment="1">
      <alignment horizontal="center" vertical="center" wrapText="1"/>
    </xf>
    <xf numFmtId="0" fontId="63" fillId="7" borderId="30" xfId="0" applyFont="1" applyFill="1" applyBorder="1" applyAlignment="1">
      <alignment vertical="center"/>
    </xf>
    <xf numFmtId="0" fontId="63" fillId="7" borderId="20" xfId="0" applyFont="1" applyFill="1" applyBorder="1" applyAlignment="1" applyProtection="1">
      <alignment vertical="center"/>
    </xf>
    <xf numFmtId="0" fontId="54" fillId="7" borderId="20" xfId="0" applyFont="1" applyFill="1" applyBorder="1" applyAlignment="1" applyProtection="1">
      <alignment horizontal="left" vertical="center"/>
    </xf>
    <xf numFmtId="0" fontId="63" fillId="7" borderId="0" xfId="0" applyFont="1" applyFill="1" applyBorder="1" applyAlignment="1">
      <alignment vertical="center"/>
    </xf>
    <xf numFmtId="0" fontId="63" fillId="7" borderId="29" xfId="0" applyFont="1" applyFill="1" applyBorder="1" applyAlignment="1">
      <alignment vertical="center"/>
    </xf>
    <xf numFmtId="1" fontId="54" fillId="5" borderId="11" xfId="0" applyNumberFormat="1" applyFont="1" applyFill="1" applyBorder="1" applyAlignment="1">
      <alignment horizontal="left" vertical="center" wrapText="1"/>
    </xf>
    <xf numFmtId="0" fontId="75" fillId="7" borderId="20" xfId="0" applyNumberFormat="1" applyFont="1" applyFill="1" applyBorder="1" applyAlignment="1" applyProtection="1">
      <alignment horizontal="center" vertical="center" wrapText="1"/>
      <protection hidden="1"/>
    </xf>
    <xf numFmtId="2" fontId="52" fillId="2" borderId="30" xfId="0" applyNumberFormat="1" applyFont="1" applyFill="1" applyBorder="1" applyAlignment="1" applyProtection="1">
      <alignment horizontal="center" vertical="center" wrapText="1"/>
    </xf>
    <xf numFmtId="0" fontId="0" fillId="5" borderId="11" xfId="0" applyFont="1" applyFill="1" applyBorder="1" applyAlignment="1" applyProtection="1">
      <alignment horizontal="left" vertical="center"/>
    </xf>
    <xf numFmtId="1" fontId="54" fillId="5" borderId="19" xfId="0" applyNumberFormat="1" applyFont="1" applyFill="1" applyBorder="1" applyAlignment="1" applyProtection="1">
      <alignment horizontal="left" vertical="center" wrapText="1"/>
    </xf>
    <xf numFmtId="0" fontId="28" fillId="2" borderId="23" xfId="0" applyFont="1" applyFill="1" applyBorder="1" applyAlignment="1">
      <alignment horizontal="center" vertical="center" wrapText="1"/>
    </xf>
    <xf numFmtId="2" fontId="52" fillId="2" borderId="13" xfId="0" applyNumberFormat="1" applyFont="1" applyFill="1" applyBorder="1" applyAlignment="1" applyProtection="1">
      <alignment horizontal="center" vertical="center" wrapText="1"/>
    </xf>
    <xf numFmtId="1" fontId="99" fillId="7" borderId="13" xfId="0" applyNumberFormat="1" applyFont="1" applyFill="1" applyBorder="1" applyAlignment="1" applyProtection="1">
      <alignment horizontal="left" vertical="center" wrapText="1"/>
    </xf>
    <xf numFmtId="1" fontId="54" fillId="5" borderId="30" xfId="0" applyNumberFormat="1" applyFont="1" applyFill="1" applyBorder="1" applyAlignment="1" applyProtection="1">
      <alignment horizontal="left" vertical="center" wrapText="1"/>
    </xf>
    <xf numFmtId="2" fontId="52" fillId="2" borderId="33" xfId="0" applyNumberFormat="1" applyFont="1" applyFill="1" applyBorder="1" applyAlignment="1" applyProtection="1">
      <alignment horizontal="center" vertical="center" wrapText="1"/>
    </xf>
    <xf numFmtId="1" fontId="54" fillId="5" borderId="33" xfId="0" applyNumberFormat="1" applyFont="1" applyFill="1" applyBorder="1" applyAlignment="1" applyProtection="1">
      <alignment horizontal="left" vertical="center" wrapText="1"/>
    </xf>
    <xf numFmtId="0" fontId="68" fillId="0" borderId="31" xfId="0" applyNumberFormat="1" applyFont="1" applyBorder="1" applyAlignment="1">
      <alignment horizontal="center" vertical="center" wrapText="1"/>
    </xf>
    <xf numFmtId="0" fontId="68" fillId="0" borderId="34" xfId="0" applyNumberFormat="1" applyFont="1" applyBorder="1" applyAlignment="1">
      <alignment horizontal="center" vertical="center" wrapText="1"/>
    </xf>
    <xf numFmtId="0" fontId="72" fillId="0" borderId="23" xfId="0" applyFont="1" applyBorder="1" applyAlignment="1" applyProtection="1">
      <alignment vertical="center" wrapText="1"/>
      <protection locked="0"/>
    </xf>
    <xf numFmtId="168" fontId="103" fillId="0" borderId="0" xfId="0" applyNumberFormat="1" applyFont="1" applyAlignment="1" applyProtection="1">
      <alignment horizontal="center" vertical="center"/>
      <protection hidden="1"/>
    </xf>
    <xf numFmtId="1" fontId="75" fillId="5" borderId="11" xfId="0" applyNumberFormat="1" applyFont="1" applyFill="1" applyBorder="1" applyAlignment="1" applyProtection="1">
      <alignment horizontal="center" vertical="center" wrapText="1"/>
    </xf>
    <xf numFmtId="175" fontId="0" fillId="0" borderId="0" xfId="0" applyNumberFormat="1"/>
    <xf numFmtId="1" fontId="54" fillId="5" borderId="15" xfId="0" applyNumberFormat="1" applyFont="1" applyFill="1" applyBorder="1" applyAlignment="1">
      <alignment horizontal="left" vertical="center" wrapText="1"/>
    </xf>
    <xf numFmtId="0" fontId="72" fillId="2" borderId="23" xfId="0" applyFont="1" applyFill="1" applyBorder="1" applyAlignment="1" applyProtection="1">
      <alignment horizontal="left" vertical="center" wrapText="1"/>
      <protection locked="0"/>
    </xf>
    <xf numFmtId="0" fontId="24" fillId="2" borderId="23" xfId="0" applyFont="1" applyFill="1" applyBorder="1" applyAlignment="1" applyProtection="1">
      <alignment horizontal="left" vertical="center" wrapText="1"/>
      <protection locked="0"/>
    </xf>
    <xf numFmtId="0" fontId="94" fillId="2" borderId="23" xfId="0" applyFont="1" applyFill="1" applyBorder="1" applyAlignment="1" applyProtection="1">
      <alignment horizontal="left" vertical="center" wrapText="1"/>
      <protection locked="0"/>
    </xf>
    <xf numFmtId="0" fontId="72" fillId="0" borderId="23" xfId="0" applyFont="1" applyBorder="1" applyAlignment="1" applyProtection="1">
      <alignment horizontal="left" vertical="center" wrapText="1"/>
      <protection locked="0"/>
    </xf>
    <xf numFmtId="0" fontId="82" fillId="0" borderId="23" xfId="0" applyNumberFormat="1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center" vertical="top"/>
    </xf>
    <xf numFmtId="0" fontId="0" fillId="0" borderId="0" xfId="0" applyFill="1"/>
    <xf numFmtId="9" fontId="60" fillId="0" borderId="0" xfId="0" applyNumberFormat="1" applyFont="1" applyFill="1" applyBorder="1" applyAlignment="1">
      <alignment horizontal="left" vertical="top"/>
    </xf>
    <xf numFmtId="0" fontId="0" fillId="0" borderId="0" xfId="0" applyFill="1" applyAlignment="1">
      <alignment horizontal="center" vertical="center"/>
    </xf>
    <xf numFmtId="4" fontId="0" fillId="0" borderId="0" xfId="0" applyNumberFormat="1" applyFill="1"/>
    <xf numFmtId="1" fontId="54" fillId="5" borderId="35" xfId="0" applyNumberFormat="1" applyFont="1" applyFill="1" applyBorder="1" applyAlignment="1">
      <alignment horizontal="left" vertical="center" wrapText="1"/>
    </xf>
    <xf numFmtId="1" fontId="54" fillId="5" borderId="32" xfId="0" applyNumberFormat="1" applyFont="1" applyFill="1" applyBorder="1" applyAlignment="1">
      <alignment horizontal="left" vertical="center" wrapText="1"/>
    </xf>
    <xf numFmtId="1" fontId="54" fillId="5" borderId="14" xfId="0" applyNumberFormat="1" applyFont="1" applyFill="1" applyBorder="1" applyAlignment="1">
      <alignment horizontal="left" vertical="center" wrapText="1"/>
    </xf>
    <xf numFmtId="1" fontId="87" fillId="0" borderId="11" xfId="2" applyNumberFormat="1" applyFont="1" applyBorder="1" applyAlignment="1" applyProtection="1">
      <alignment horizontal="left" vertical="center"/>
    </xf>
    <xf numFmtId="2" fontId="29" fillId="8" borderId="23" xfId="0" applyNumberFormat="1" applyFont="1" applyFill="1" applyBorder="1" applyAlignment="1">
      <alignment horizontal="center" vertical="center" wrapText="1"/>
    </xf>
    <xf numFmtId="9" fontId="50" fillId="2" borderId="23" xfId="0" applyNumberFormat="1" applyFont="1" applyFill="1" applyBorder="1" applyAlignment="1">
      <alignment horizontal="center" vertical="center" wrapText="1"/>
    </xf>
    <xf numFmtId="0" fontId="75" fillId="2" borderId="23" xfId="0" applyFont="1" applyFill="1" applyBorder="1" applyAlignment="1">
      <alignment horizontal="center" vertical="center" wrapText="1"/>
    </xf>
    <xf numFmtId="2" fontId="29" fillId="11" borderId="23" xfId="0" applyNumberFormat="1" applyFont="1" applyFill="1" applyBorder="1" applyAlignment="1" applyProtection="1">
      <alignment horizontal="center" vertical="center" wrapText="1"/>
    </xf>
    <xf numFmtId="169" fontId="50" fillId="2" borderId="23" xfId="0" applyNumberFormat="1" applyFont="1" applyFill="1" applyBorder="1" applyAlignment="1" applyProtection="1">
      <alignment horizontal="center" vertical="center" wrapText="1"/>
      <protection hidden="1"/>
    </xf>
    <xf numFmtId="0" fontId="75" fillId="2" borderId="23" xfId="0" applyNumberFormat="1" applyFont="1" applyFill="1" applyBorder="1" applyAlignment="1" applyProtection="1">
      <alignment horizontal="center" vertical="center" wrapText="1"/>
      <protection hidden="1"/>
    </xf>
    <xf numFmtId="169" fontId="50" fillId="2" borderId="23" xfId="0" applyNumberFormat="1" applyFont="1" applyFill="1" applyBorder="1" applyAlignment="1" applyProtection="1">
      <alignment horizontal="center" vertical="center" wrapText="1"/>
    </xf>
    <xf numFmtId="0" fontId="75" fillId="2" borderId="23" xfId="0" applyNumberFormat="1" applyFont="1" applyFill="1" applyBorder="1" applyAlignment="1" applyProtection="1">
      <alignment horizontal="center" vertical="center" wrapText="1"/>
    </xf>
    <xf numFmtId="2" fontId="29" fillId="9" borderId="23" xfId="0" applyNumberFormat="1" applyFont="1" applyFill="1" applyBorder="1" applyAlignment="1" applyProtection="1">
      <alignment horizontal="center" vertical="center" wrapText="1"/>
    </xf>
    <xf numFmtId="1" fontId="54" fillId="5" borderId="15" xfId="0" applyNumberFormat="1" applyFont="1" applyFill="1" applyBorder="1" applyAlignment="1" applyProtection="1">
      <alignment horizontal="left" vertical="center"/>
      <protection locked="0"/>
    </xf>
    <xf numFmtId="1" fontId="87" fillId="0" borderId="11" xfId="2" applyNumberFormat="1" applyFont="1" applyFill="1" applyBorder="1" applyAlignment="1">
      <alignment horizontal="left" vertical="center"/>
    </xf>
    <xf numFmtId="1" fontId="87" fillId="0" borderId="11" xfId="2" applyNumberFormat="1" applyFont="1" applyFill="1" applyBorder="1" applyAlignment="1" applyProtection="1">
      <alignment horizontal="left" vertical="center"/>
    </xf>
    <xf numFmtId="2" fontId="29" fillId="2" borderId="0" xfId="0" applyNumberFormat="1" applyFont="1" applyFill="1" applyBorder="1" applyAlignment="1" applyProtection="1">
      <alignment horizontal="center" vertical="center" wrapText="1"/>
    </xf>
    <xf numFmtId="169" fontId="20" fillId="3" borderId="0" xfId="0" applyNumberFormat="1" applyFont="1" applyFill="1" applyBorder="1" applyAlignment="1" applyProtection="1">
      <alignment vertical="center"/>
    </xf>
    <xf numFmtId="0" fontId="75" fillId="2" borderId="0" xfId="0" applyNumberFormat="1" applyFont="1" applyFill="1" applyBorder="1" applyAlignment="1" applyProtection="1">
      <alignment horizontal="center" vertical="center" wrapText="1"/>
    </xf>
    <xf numFmtId="2" fontId="29" fillId="8" borderId="23" xfId="0" applyNumberFormat="1" applyFont="1" applyFill="1" applyBorder="1" applyAlignment="1" applyProtection="1">
      <alignment horizontal="center" vertical="center" wrapText="1"/>
    </xf>
    <xf numFmtId="9" fontId="50" fillId="2" borderId="23" xfId="0" applyNumberFormat="1" applyFont="1" applyFill="1" applyBorder="1" applyAlignment="1" applyProtection="1">
      <alignment horizontal="center" vertical="center" wrapText="1"/>
    </xf>
    <xf numFmtId="0" fontId="29" fillId="7" borderId="0" xfId="0" applyFont="1" applyFill="1" applyBorder="1" applyAlignment="1" applyProtection="1">
      <alignment horizontal="center" vertical="center" wrapText="1"/>
    </xf>
    <xf numFmtId="169" fontId="100" fillId="7" borderId="0" xfId="0" applyNumberFormat="1" applyFont="1" applyFill="1" applyBorder="1" applyAlignment="1" applyProtection="1">
      <alignment horizontal="center" vertical="center" wrapText="1"/>
    </xf>
    <xf numFmtId="0" fontId="99" fillId="7" borderId="0" xfId="0" applyNumberFormat="1" applyFont="1" applyFill="1" applyBorder="1" applyAlignment="1" applyProtection="1">
      <alignment horizontal="center" vertical="center" wrapText="1"/>
    </xf>
    <xf numFmtId="0" fontId="113" fillId="2" borderId="21" xfId="0" applyFont="1" applyFill="1" applyBorder="1" applyAlignment="1">
      <alignment horizontal="center" vertical="center"/>
    </xf>
    <xf numFmtId="0" fontId="101" fillId="7" borderId="20" xfId="0" applyNumberFormat="1" applyFont="1" applyFill="1" applyBorder="1" applyAlignment="1">
      <alignment vertical="center" wrapText="1"/>
    </xf>
    <xf numFmtId="0" fontId="101" fillId="7" borderId="0" xfId="0" applyNumberFormat="1" applyFont="1" applyFill="1" applyBorder="1" applyAlignment="1">
      <alignment vertical="center" wrapText="1"/>
    </xf>
    <xf numFmtId="2" fontId="52" fillId="2" borderId="23" xfId="0" applyNumberFormat="1" applyFont="1" applyFill="1" applyBorder="1" applyAlignment="1" applyProtection="1">
      <alignment horizontal="center" vertical="center" wrapText="1"/>
    </xf>
    <xf numFmtId="1" fontId="54" fillId="5" borderId="23" xfId="0" applyNumberFormat="1" applyFont="1" applyFill="1" applyBorder="1" applyAlignment="1" applyProtection="1">
      <alignment horizontal="left" vertical="center" wrapText="1"/>
    </xf>
    <xf numFmtId="1" fontId="0" fillId="8" borderId="23" xfId="0" applyNumberFormat="1" applyFont="1" applyFill="1" applyBorder="1" applyAlignment="1">
      <alignment horizontal="left" vertical="center"/>
    </xf>
    <xf numFmtId="1" fontId="75" fillId="5" borderId="23" xfId="0" applyNumberFormat="1" applyFont="1" applyFill="1" applyBorder="1" applyAlignment="1" applyProtection="1">
      <alignment horizontal="left" vertical="center" wrapText="1"/>
    </xf>
    <xf numFmtId="1" fontId="75" fillId="8" borderId="23" xfId="0" applyNumberFormat="1" applyFont="1" applyFill="1" applyBorder="1" applyAlignment="1" applyProtection="1">
      <alignment horizontal="left" vertical="center" wrapText="1"/>
    </xf>
    <xf numFmtId="0" fontId="72" fillId="2" borderId="23" xfId="0" applyFont="1" applyFill="1" applyBorder="1" applyAlignment="1" applyProtection="1">
      <alignment vertical="center"/>
      <protection locked="0"/>
    </xf>
    <xf numFmtId="0" fontId="76" fillId="7" borderId="0" xfId="0" applyFont="1" applyFill="1" applyBorder="1" applyAlignment="1" applyProtection="1">
      <alignment horizontal="left" vertical="center"/>
    </xf>
    <xf numFmtId="9" fontId="0" fillId="7" borderId="0" xfId="0" applyNumberFormat="1" applyFill="1" applyBorder="1" applyAlignment="1" applyProtection="1">
      <alignment horizontal="center"/>
    </xf>
    <xf numFmtId="0" fontId="41" fillId="7" borderId="0" xfId="0" applyFont="1" applyFill="1" applyBorder="1" applyAlignment="1" applyProtection="1"/>
    <xf numFmtId="0" fontId="127" fillId="7" borderId="0" xfId="0" applyFont="1" applyFill="1" applyBorder="1" applyAlignment="1" applyProtection="1">
      <alignment horizontal="center" vertical="center" wrapText="1"/>
      <protection locked="0"/>
    </xf>
    <xf numFmtId="0" fontId="28" fillId="7" borderId="0" xfId="0" applyFont="1" applyFill="1" applyBorder="1" applyAlignment="1" applyProtection="1">
      <alignment horizontal="center" vertical="center" wrapText="1"/>
    </xf>
    <xf numFmtId="0" fontId="94" fillId="7" borderId="0" xfId="0" applyFont="1" applyFill="1" applyBorder="1" applyAlignment="1" applyProtection="1">
      <alignment horizontal="center" vertical="center" wrapText="1"/>
    </xf>
    <xf numFmtId="0" fontId="94" fillId="7" borderId="22" xfId="0" applyFont="1" applyFill="1" applyBorder="1" applyAlignment="1" applyProtection="1">
      <alignment horizontal="center" vertical="center" wrapText="1"/>
    </xf>
    <xf numFmtId="0" fontId="113" fillId="2" borderId="23" xfId="0" applyFont="1" applyFill="1" applyBorder="1" applyAlignment="1">
      <alignment horizontal="center"/>
    </xf>
    <xf numFmtId="1" fontId="119" fillId="12" borderId="23" xfId="0" applyNumberFormat="1" applyFont="1" applyFill="1" applyBorder="1" applyAlignment="1">
      <alignment horizontal="left" vertical="center" wrapText="1"/>
    </xf>
    <xf numFmtId="1" fontId="119" fillId="12" borderId="23" xfId="16" applyNumberFormat="1" applyFont="1" applyFill="1" applyBorder="1" applyAlignment="1">
      <alignment horizontal="left" vertical="center" wrapText="1"/>
    </xf>
    <xf numFmtId="1" fontId="54" fillId="0" borderId="23" xfId="0" applyNumberFormat="1" applyFont="1" applyBorder="1" applyAlignment="1" applyProtection="1">
      <alignment horizontal="left" vertical="center" wrapText="1"/>
      <protection locked="0"/>
    </xf>
    <xf numFmtId="9" fontId="50" fillId="2" borderId="23" xfId="0" applyNumberFormat="1" applyFont="1" applyFill="1" applyBorder="1" applyAlignment="1" applyProtection="1">
      <alignment horizontal="center" vertical="center" wrapText="1"/>
      <protection locked="0"/>
    </xf>
    <xf numFmtId="2" fontId="52" fillId="2" borderId="23" xfId="0" applyNumberFormat="1" applyFont="1" applyFill="1" applyBorder="1" applyAlignment="1">
      <alignment horizontal="center" vertical="center" wrapText="1"/>
    </xf>
    <xf numFmtId="1" fontId="54" fillId="8" borderId="23" xfId="0" applyNumberFormat="1" applyFont="1" applyFill="1" applyBorder="1" applyAlignment="1">
      <alignment horizontal="center" vertical="center" wrapText="1"/>
    </xf>
    <xf numFmtId="1" fontId="54" fillId="8" borderId="23" xfId="0" applyNumberFormat="1" applyFont="1" applyFill="1" applyBorder="1" applyAlignment="1" applyProtection="1">
      <alignment horizontal="center" vertical="center" wrapText="1"/>
    </xf>
    <xf numFmtId="1" fontId="119" fillId="15" borderId="23" xfId="16" applyNumberFormat="1" applyFont="1" applyFill="1" applyBorder="1" applyAlignment="1">
      <alignment horizontal="left" vertical="center" wrapText="1"/>
    </xf>
    <xf numFmtId="1" fontId="119" fillId="3" borderId="23" xfId="16" applyNumberFormat="1" applyFont="1" applyFill="1" applyBorder="1" applyAlignment="1">
      <alignment horizontal="left" vertical="center" wrapText="1"/>
    </xf>
    <xf numFmtId="1" fontId="133" fillId="2" borderId="23" xfId="16" applyNumberFormat="1" applyFont="1" applyFill="1" applyBorder="1" applyAlignment="1">
      <alignment horizontal="left" vertical="center" wrapText="1"/>
    </xf>
    <xf numFmtId="1" fontId="113" fillId="0" borderId="23" xfId="0" applyNumberFormat="1" applyFont="1" applyFill="1" applyBorder="1" applyAlignment="1">
      <alignment horizontal="right"/>
    </xf>
    <xf numFmtId="0" fontId="77" fillId="7" borderId="0" xfId="0" applyFont="1" applyFill="1" applyBorder="1" applyAlignment="1" applyProtection="1">
      <alignment horizontal="left" vertical="center" wrapText="1"/>
    </xf>
    <xf numFmtId="9" fontId="47" fillId="7" borderId="0" xfId="0" applyNumberFormat="1" applyFont="1" applyFill="1" applyBorder="1" applyAlignment="1" applyProtection="1">
      <alignment horizontal="left" vertical="center" wrapText="1"/>
    </xf>
    <xf numFmtId="0" fontId="75" fillId="7" borderId="0" xfId="0" applyFont="1" applyFill="1" applyBorder="1" applyAlignment="1" applyProtection="1">
      <alignment horizontal="center" vertical="center" wrapText="1"/>
    </xf>
    <xf numFmtId="1" fontId="113" fillId="0" borderId="23" xfId="2" applyNumberFormat="1" applyFont="1" applyFill="1" applyBorder="1" applyAlignment="1">
      <alignment horizontal="right"/>
    </xf>
    <xf numFmtId="0" fontId="77" fillId="7" borderId="23" xfId="0" applyFont="1" applyFill="1" applyBorder="1" applyAlignment="1" applyProtection="1">
      <alignment horizontal="left" vertical="center" wrapText="1"/>
    </xf>
    <xf numFmtId="1" fontId="75" fillId="5" borderId="23" xfId="0" applyNumberFormat="1" applyFont="1" applyFill="1" applyBorder="1" applyAlignment="1" applyProtection="1">
      <alignment horizontal="left" vertical="center" wrapText="1"/>
      <protection locked="0"/>
    </xf>
    <xf numFmtId="9" fontId="26" fillId="2" borderId="23" xfId="0" applyNumberFormat="1" applyFont="1" applyFill="1" applyBorder="1" applyAlignment="1" applyProtection="1">
      <alignment horizontal="center" vertical="center" wrapText="1"/>
      <protection hidden="1"/>
    </xf>
    <xf numFmtId="1" fontId="133" fillId="2" borderId="23" xfId="54" applyNumberFormat="1" applyFont="1" applyFill="1" applyBorder="1" applyAlignment="1">
      <alignment horizontal="left" vertical="center" wrapText="1"/>
    </xf>
    <xf numFmtId="0" fontId="128" fillId="0" borderId="23" xfId="0" applyNumberFormat="1" applyFont="1" applyFill="1" applyBorder="1" applyAlignment="1">
      <alignment horizontal="right"/>
    </xf>
    <xf numFmtId="0" fontId="75" fillId="5" borderId="23" xfId="0" applyFont="1" applyFill="1" applyBorder="1" applyAlignment="1" applyProtection="1">
      <alignment horizontal="left" vertical="center" wrapText="1"/>
    </xf>
    <xf numFmtId="9" fontId="50" fillId="2" borderId="23" xfId="0" applyNumberFormat="1" applyFont="1" applyFill="1" applyBorder="1" applyAlignment="1" applyProtection="1">
      <alignment horizontal="center" vertical="center" wrapText="1"/>
      <protection hidden="1"/>
    </xf>
    <xf numFmtId="9" fontId="50" fillId="0" borderId="23" xfId="0" applyNumberFormat="1" applyFont="1" applyFill="1" applyBorder="1" applyAlignment="1" applyProtection="1">
      <alignment horizontal="center" vertical="center" wrapText="1"/>
    </xf>
    <xf numFmtId="0" fontId="75" fillId="0" borderId="23" xfId="0" applyNumberFormat="1" applyFont="1" applyFill="1" applyBorder="1" applyAlignment="1" applyProtection="1">
      <alignment horizontal="center" vertical="center" wrapText="1"/>
    </xf>
    <xf numFmtId="2" fontId="52" fillId="8" borderId="23" xfId="0" applyNumberFormat="1" applyFont="1" applyFill="1" applyBorder="1" applyAlignment="1" applyProtection="1">
      <alignment horizontal="center" vertical="center" wrapText="1"/>
    </xf>
    <xf numFmtId="1" fontId="119" fillId="3" borderId="23" xfId="0" applyNumberFormat="1" applyFont="1" applyFill="1" applyBorder="1" applyAlignment="1">
      <alignment horizontal="left" vertical="center" wrapText="1"/>
    </xf>
    <xf numFmtId="1" fontId="0" fillId="5" borderId="23" xfId="0" applyNumberFormat="1" applyFont="1" applyFill="1" applyBorder="1" applyAlignment="1" applyProtection="1">
      <alignment horizontal="left" vertical="center"/>
    </xf>
    <xf numFmtId="9" fontId="30" fillId="7" borderId="0" xfId="0" applyNumberFormat="1" applyFont="1" applyFill="1" applyBorder="1" applyAlignment="1" applyProtection="1">
      <alignment horizontal="left" vertical="center" wrapText="1"/>
    </xf>
    <xf numFmtId="0" fontId="30" fillId="7" borderId="0" xfId="0" applyFont="1" applyFill="1" applyBorder="1" applyAlignment="1" applyProtection="1">
      <alignment horizontal="left" vertical="center" wrapText="1"/>
    </xf>
    <xf numFmtId="2" fontId="52" fillId="0" borderId="23" xfId="0" applyNumberFormat="1" applyFont="1" applyFill="1" applyBorder="1" applyAlignment="1" applyProtection="1">
      <alignment horizontal="center" vertical="center" wrapText="1"/>
    </xf>
    <xf numFmtId="0" fontId="133" fillId="0" borderId="23" xfId="16" applyFont="1" applyFill="1" applyBorder="1" applyAlignment="1">
      <alignment horizontal="left"/>
    </xf>
    <xf numFmtId="9" fontId="26" fillId="2" borderId="23" xfId="0" applyNumberFormat="1" applyFont="1" applyFill="1" applyBorder="1" applyAlignment="1" applyProtection="1">
      <alignment horizontal="center" vertical="center" wrapText="1"/>
    </xf>
    <xf numFmtId="0" fontId="113" fillId="0" borderId="23" xfId="0" applyFont="1" applyFill="1" applyBorder="1" applyAlignment="1">
      <alignment horizontal="center" vertical="center"/>
    </xf>
    <xf numFmtId="0" fontId="130" fillId="0" borderId="23" xfId="16" applyNumberFormat="1" applyFont="1" applyBorder="1" applyAlignment="1">
      <alignment horizontal="right"/>
    </xf>
    <xf numFmtId="0" fontId="127" fillId="7" borderId="0" xfId="0" applyFont="1" applyFill="1" applyBorder="1" applyAlignment="1" applyProtection="1">
      <alignment horizontal="left" vertical="center" wrapText="1"/>
      <protection locked="0"/>
    </xf>
    <xf numFmtId="0" fontId="47" fillId="7" borderId="0" xfId="0" applyFont="1" applyFill="1" applyBorder="1" applyAlignment="1" applyProtection="1">
      <alignment horizontal="left" vertical="center" wrapText="1"/>
    </xf>
    <xf numFmtId="0" fontId="65" fillId="7" borderId="0" xfId="0" applyFont="1" applyFill="1" applyBorder="1" applyAlignment="1" applyProtection="1">
      <alignment horizontal="left" vertical="center" wrapText="1"/>
      <protection locked="0"/>
    </xf>
    <xf numFmtId="0" fontId="65" fillId="7" borderId="22" xfId="0" applyFont="1" applyFill="1" applyBorder="1" applyAlignment="1" applyProtection="1">
      <alignment horizontal="center" vertical="center" wrapText="1"/>
      <protection locked="0"/>
    </xf>
    <xf numFmtId="0" fontId="0" fillId="0" borderId="23" xfId="0" applyBorder="1"/>
    <xf numFmtId="2" fontId="29" fillId="2" borderId="23" xfId="0" applyNumberFormat="1" applyFont="1" applyFill="1" applyBorder="1" applyAlignment="1" applyProtection="1">
      <alignment horizontal="center" vertical="center" wrapText="1"/>
    </xf>
    <xf numFmtId="0" fontId="111" fillId="0" borderId="13" xfId="0" applyFont="1" applyBorder="1" applyAlignment="1" applyProtection="1">
      <alignment horizontal="center" vertical="center" wrapText="1"/>
      <protection locked="0"/>
    </xf>
    <xf numFmtId="0" fontId="45" fillId="0" borderId="17" xfId="0" applyFont="1" applyBorder="1" applyAlignment="1" applyProtection="1">
      <alignment horizontal="center" vertical="center" wrapText="1"/>
      <protection locked="0"/>
    </xf>
    <xf numFmtId="2" fontId="29" fillId="17" borderId="23" xfId="0" applyNumberFormat="1" applyFont="1" applyFill="1" applyBorder="1" applyAlignment="1" applyProtection="1">
      <alignment horizontal="center" vertical="center" wrapText="1"/>
    </xf>
    <xf numFmtId="9" fontId="47" fillId="17" borderId="23" xfId="0" applyNumberFormat="1" applyFont="1" applyFill="1" applyBorder="1" applyAlignment="1" applyProtection="1">
      <alignment horizontal="left" vertical="center" wrapText="1"/>
    </xf>
    <xf numFmtId="0" fontId="75" fillId="17" borderId="23" xfId="0" applyNumberFormat="1" applyFont="1" applyFill="1" applyBorder="1" applyAlignment="1" applyProtection="1">
      <alignment horizontal="center" vertical="center" wrapText="1"/>
    </xf>
    <xf numFmtId="0" fontId="113" fillId="0" borderId="23" xfId="0" applyFont="1" applyFill="1" applyBorder="1" applyAlignment="1">
      <alignment horizontal="center"/>
    </xf>
    <xf numFmtId="0" fontId="75" fillId="2" borderId="23" xfId="0" applyFont="1" applyFill="1" applyBorder="1" applyAlignment="1" applyProtection="1">
      <alignment horizontal="left" vertical="center" wrapText="1"/>
    </xf>
    <xf numFmtId="9" fontId="20" fillId="2" borderId="23" xfId="0" applyNumberFormat="1" applyFont="1" applyFill="1" applyBorder="1" applyAlignment="1" applyProtection="1">
      <alignment horizontal="center" vertical="center" wrapText="1"/>
    </xf>
    <xf numFmtId="0" fontId="113" fillId="17" borderId="23" xfId="0" applyFont="1" applyFill="1" applyBorder="1" applyAlignment="1">
      <alignment horizontal="center"/>
    </xf>
    <xf numFmtId="0" fontId="75" fillId="17" borderId="23" xfId="0" applyFont="1" applyFill="1" applyBorder="1" applyAlignment="1" applyProtection="1">
      <alignment horizontal="left" vertical="center" wrapText="1"/>
    </xf>
    <xf numFmtId="9" fontId="20" fillId="17" borderId="23" xfId="0" applyNumberFormat="1" applyFont="1" applyFill="1" applyBorder="1" applyAlignment="1" applyProtection="1">
      <alignment horizontal="center" vertical="center" wrapText="1"/>
    </xf>
    <xf numFmtId="9" fontId="22" fillId="2" borderId="23" xfId="0" applyNumberFormat="1" applyFont="1" applyFill="1" applyBorder="1" applyAlignment="1" applyProtection="1">
      <alignment horizontal="center" vertical="center" wrapText="1"/>
    </xf>
    <xf numFmtId="1" fontId="54" fillId="5" borderId="23" xfId="0" applyNumberFormat="1" applyFont="1" applyFill="1" applyBorder="1" applyAlignment="1" applyProtection="1">
      <alignment horizontal="left" vertical="center" wrapText="1"/>
      <protection locked="0"/>
    </xf>
    <xf numFmtId="0" fontId="54" fillId="5" borderId="23" xfId="0" applyFont="1" applyFill="1" applyBorder="1" applyAlignment="1" applyProtection="1">
      <alignment horizontal="left" vertical="center" wrapText="1"/>
    </xf>
    <xf numFmtId="0" fontId="26" fillId="7" borderId="0" xfId="0" applyFont="1" applyFill="1" applyBorder="1" applyAlignment="1" applyProtection="1">
      <alignment vertical="center"/>
      <protection locked="0"/>
    </xf>
    <xf numFmtId="0" fontId="46" fillId="7" borderId="0" xfId="0" applyFont="1" applyFill="1" applyBorder="1" applyAlignment="1" applyProtection="1">
      <alignment vertical="center"/>
      <protection locked="0"/>
    </xf>
    <xf numFmtId="0" fontId="23" fillId="7" borderId="0" xfId="0" applyFont="1" applyFill="1" applyBorder="1" applyAlignment="1" applyProtection="1">
      <alignment horizontal="right" vertical="center"/>
      <protection locked="0"/>
    </xf>
    <xf numFmtId="9" fontId="91" fillId="7" borderId="0" xfId="0" applyNumberFormat="1" applyFont="1" applyFill="1" applyAlignment="1" applyProtection="1">
      <alignment horizontal="center" vertical="center"/>
    </xf>
    <xf numFmtId="0" fontId="139" fillId="0" borderId="14" xfId="0" applyNumberFormat="1" applyFont="1" applyBorder="1" applyAlignment="1">
      <alignment horizontal="center" vertical="center" wrapText="1"/>
    </xf>
    <xf numFmtId="1" fontId="113" fillId="0" borderId="0" xfId="0" applyNumberFormat="1" applyFont="1" applyFill="1" applyBorder="1" applyAlignment="1">
      <alignment horizontal="right"/>
    </xf>
    <xf numFmtId="1" fontId="54" fillId="5" borderId="0" xfId="0" applyNumberFormat="1" applyFont="1" applyFill="1" applyBorder="1" applyAlignment="1" applyProtection="1">
      <alignment horizontal="left" vertical="center" wrapText="1"/>
    </xf>
    <xf numFmtId="0" fontId="89" fillId="2" borderId="23" xfId="0" applyFont="1" applyFill="1" applyBorder="1" applyAlignment="1" applyProtection="1">
      <alignment horizontal="left" vertical="center" wrapText="1"/>
      <protection locked="0"/>
    </xf>
    <xf numFmtId="1" fontId="141" fillId="2" borderId="7" xfId="16" applyNumberFormat="1" applyFont="1" applyFill="1" applyBorder="1" applyAlignment="1">
      <alignment horizontal="left" vertical="center" wrapText="1"/>
    </xf>
    <xf numFmtId="1" fontId="141" fillId="2" borderId="0" xfId="16" applyNumberFormat="1" applyFont="1" applyFill="1" applyBorder="1" applyAlignment="1">
      <alignment horizontal="left" vertical="center" wrapText="1"/>
    </xf>
    <xf numFmtId="0" fontId="139" fillId="0" borderId="14" xfId="0" applyNumberFormat="1" applyFont="1" applyBorder="1" applyAlignment="1">
      <alignment horizontal="center" vertical="center" wrapText="1"/>
    </xf>
    <xf numFmtId="1" fontId="133" fillId="2" borderId="0" xfId="16" applyNumberFormat="1" applyFont="1" applyFill="1" applyBorder="1" applyAlignment="1">
      <alignment horizontal="left" vertical="center" wrapText="1"/>
    </xf>
    <xf numFmtId="2" fontId="52" fillId="8" borderId="0" xfId="0" applyNumberFormat="1" applyFont="1" applyFill="1" applyBorder="1" applyAlignment="1" applyProtection="1">
      <alignment horizontal="center" vertical="center" wrapText="1"/>
    </xf>
    <xf numFmtId="0" fontId="29" fillId="2" borderId="0" xfId="0" applyFont="1" applyFill="1" applyBorder="1" applyAlignment="1" applyProtection="1">
      <alignment horizontal="center" vertical="center" wrapText="1"/>
    </xf>
    <xf numFmtId="1" fontId="133" fillId="11" borderId="0" xfId="54" applyNumberFormat="1" applyFont="1" applyFill="1" applyBorder="1" applyAlignment="1">
      <alignment horizontal="left" vertical="center" wrapText="1"/>
    </xf>
    <xf numFmtId="1" fontId="133" fillId="2" borderId="0" xfId="54" applyNumberFormat="1" applyFont="1" applyFill="1" applyBorder="1" applyAlignment="1">
      <alignment horizontal="left" vertical="center" wrapText="1"/>
    </xf>
    <xf numFmtId="0" fontId="72" fillId="2" borderId="23" xfId="0" applyFont="1" applyFill="1" applyBorder="1" applyAlignment="1" applyProtection="1">
      <alignment horizontal="left" vertical="center" wrapText="1"/>
      <protection locked="0"/>
    </xf>
    <xf numFmtId="1" fontId="133" fillId="2" borderId="7" xfId="0" applyNumberFormat="1" applyFont="1" applyFill="1" applyBorder="1" applyAlignment="1">
      <alignment horizontal="left" vertical="center" wrapText="1"/>
    </xf>
    <xf numFmtId="1" fontId="133" fillId="2" borderId="0" xfId="54" applyNumberFormat="1" applyFont="1" applyFill="1" applyAlignment="1">
      <alignment horizontal="left" vertical="center" wrapText="1"/>
    </xf>
    <xf numFmtId="0" fontId="72" fillId="2" borderId="38" xfId="0" applyFont="1" applyFill="1" applyBorder="1" applyAlignment="1" applyProtection="1">
      <alignment vertical="center" wrapText="1"/>
      <protection locked="0"/>
    </xf>
    <xf numFmtId="0" fontId="45" fillId="0" borderId="41" xfId="0" applyFont="1" applyBorder="1" applyAlignment="1" applyProtection="1">
      <alignment horizontal="center" vertical="center" wrapText="1"/>
      <protection locked="0"/>
    </xf>
    <xf numFmtId="0" fontId="72" fillId="0" borderId="0" xfId="0" applyFont="1" applyFill="1" applyBorder="1" applyAlignment="1" applyProtection="1">
      <alignment horizontal="left" vertical="center" wrapText="1"/>
      <protection locked="0"/>
    </xf>
    <xf numFmtId="0" fontId="72" fillId="2" borderId="23" xfId="0" applyFont="1" applyFill="1" applyBorder="1" applyAlignment="1" applyProtection="1">
      <alignment horizontal="left" vertical="center" wrapText="1"/>
      <protection locked="0"/>
    </xf>
    <xf numFmtId="0" fontId="97" fillId="7" borderId="11" xfId="0" applyNumberFormat="1" applyFont="1" applyFill="1" applyBorder="1" applyAlignment="1">
      <alignment horizontal="center" vertical="center" wrapText="1"/>
    </xf>
    <xf numFmtId="0" fontId="97" fillId="7" borderId="0" xfId="0" applyNumberFormat="1" applyFont="1" applyFill="1" applyBorder="1" applyAlignment="1">
      <alignment horizontal="center" vertical="center" wrapText="1"/>
    </xf>
    <xf numFmtId="0" fontId="82" fillId="0" borderId="23" xfId="0" applyNumberFormat="1" applyFont="1" applyFill="1" applyBorder="1" applyAlignment="1">
      <alignment horizontal="left" vertical="center" wrapText="1"/>
    </xf>
    <xf numFmtId="0" fontId="24" fillId="2" borderId="23" xfId="0" applyFont="1" applyFill="1" applyBorder="1" applyAlignment="1" applyProtection="1">
      <alignment horizontal="left" vertical="center" wrapText="1"/>
      <protection locked="0"/>
    </xf>
    <xf numFmtId="0" fontId="139" fillId="0" borderId="31" xfId="0" applyNumberFormat="1" applyFont="1" applyBorder="1" applyAlignment="1">
      <alignment horizontal="center" vertical="center" wrapText="1"/>
    </xf>
    <xf numFmtId="0" fontId="98" fillId="7" borderId="11" xfId="0" applyFont="1" applyFill="1" applyBorder="1" applyAlignment="1" applyProtection="1">
      <alignment horizontal="left" vertical="center"/>
      <protection locked="0"/>
    </xf>
    <xf numFmtId="0" fontId="98" fillId="7" borderId="0" xfId="0" applyFont="1" applyFill="1" applyBorder="1" applyAlignment="1" applyProtection="1">
      <alignment horizontal="left" vertical="center"/>
      <protection locked="0"/>
    </xf>
    <xf numFmtId="0" fontId="72" fillId="2" borderId="38" xfId="0" applyFont="1" applyFill="1" applyBorder="1" applyAlignment="1" applyProtection="1">
      <alignment horizontal="left" vertical="center" wrapText="1"/>
      <protection locked="0"/>
    </xf>
    <xf numFmtId="0" fontId="72" fillId="2" borderId="39" xfId="0" applyFont="1" applyFill="1" applyBorder="1" applyAlignment="1" applyProtection="1">
      <alignment horizontal="left" vertical="center" wrapText="1"/>
      <protection locked="0"/>
    </xf>
    <xf numFmtId="0" fontId="72" fillId="2" borderId="40" xfId="0" applyFont="1" applyFill="1" applyBorder="1" applyAlignment="1" applyProtection="1">
      <alignment horizontal="left" vertical="center" wrapText="1"/>
      <protection locked="0"/>
    </xf>
    <xf numFmtId="0" fontId="139" fillId="0" borderId="14" xfId="0" applyNumberFormat="1" applyFont="1" applyBorder="1" applyAlignment="1">
      <alignment horizontal="center" vertical="center" wrapText="1"/>
    </xf>
    <xf numFmtId="0" fontId="72" fillId="0" borderId="23" xfId="0" applyFont="1" applyBorder="1" applyAlignment="1" applyProtection="1">
      <alignment horizontal="left" vertical="center" wrapText="1"/>
      <protection locked="0"/>
    </xf>
    <xf numFmtId="0" fontId="72" fillId="0" borderId="23" xfId="0" applyFont="1" applyFill="1" applyBorder="1" applyAlignment="1" applyProtection="1">
      <alignment horizontal="left" vertical="center" wrapText="1"/>
      <protection locked="0"/>
    </xf>
    <xf numFmtId="0" fontId="72" fillId="2" borderId="23" xfId="0" applyFont="1" applyFill="1" applyBorder="1" applyAlignment="1" applyProtection="1">
      <alignment horizontal="left" vertical="center"/>
      <protection locked="0"/>
    </xf>
    <xf numFmtId="0" fontId="26" fillId="2" borderId="4" xfId="0" applyFont="1" applyFill="1" applyBorder="1" applyAlignment="1" applyProtection="1">
      <alignment horizontal="right"/>
      <protection locked="0"/>
    </xf>
    <xf numFmtId="0" fontId="32" fillId="2" borderId="4" xfId="0" applyFont="1" applyFill="1" applyBorder="1" applyAlignment="1" applyProtection="1">
      <alignment horizontal="right"/>
      <protection locked="0"/>
    </xf>
    <xf numFmtId="0" fontId="46" fillId="2" borderId="4" xfId="0" applyFont="1" applyFill="1" applyBorder="1" applyAlignment="1" applyProtection="1">
      <alignment horizontal="right"/>
      <protection locked="0"/>
    </xf>
    <xf numFmtId="0" fontId="49" fillId="4" borderId="11" xfId="0" applyFont="1" applyFill="1" applyBorder="1" applyAlignment="1" applyProtection="1">
      <alignment horizontal="center" vertical="center" wrapText="1"/>
      <protection locked="0"/>
    </xf>
    <xf numFmtId="0" fontId="49" fillId="4" borderId="8" xfId="0" applyFont="1" applyFill="1" applyBorder="1" applyAlignment="1" applyProtection="1">
      <alignment horizontal="center" vertical="center" wrapText="1"/>
      <protection locked="0"/>
    </xf>
    <xf numFmtId="0" fontId="49" fillId="4" borderId="12" xfId="0" applyFont="1" applyFill="1" applyBorder="1" applyAlignment="1" applyProtection="1">
      <alignment horizontal="center" vertical="center" wrapText="1"/>
      <protection locked="0"/>
    </xf>
    <xf numFmtId="0" fontId="24" fillId="0" borderId="8" xfId="0" applyNumberFormat="1" applyFont="1" applyFill="1" applyBorder="1" applyAlignment="1">
      <alignment horizontal="left" vertical="center" wrapText="1"/>
    </xf>
    <xf numFmtId="0" fontId="97" fillId="0" borderId="12" xfId="0" applyNumberFormat="1" applyFont="1" applyFill="1" applyBorder="1" applyAlignment="1">
      <alignment horizontal="left" vertical="center" wrapText="1"/>
    </xf>
    <xf numFmtId="0" fontId="97" fillId="7" borderId="11" xfId="0" applyNumberFormat="1" applyFont="1" applyFill="1" applyBorder="1" applyAlignment="1">
      <alignment horizontal="left" vertical="center" wrapText="1"/>
    </xf>
    <xf numFmtId="0" fontId="97" fillId="7" borderId="20" xfId="0" applyNumberFormat="1" applyFont="1" applyFill="1" applyBorder="1" applyAlignment="1">
      <alignment horizontal="left" vertical="center" wrapText="1"/>
    </xf>
    <xf numFmtId="0" fontId="31" fillId="0" borderId="23" xfId="0" applyFont="1" applyFill="1" applyBorder="1" applyAlignment="1" applyProtection="1">
      <alignment horizontal="left" vertical="center" wrapText="1"/>
      <protection locked="0"/>
    </xf>
    <xf numFmtId="0" fontId="63" fillId="2" borderId="23" xfId="0" applyFont="1" applyFill="1" applyBorder="1" applyAlignment="1" applyProtection="1">
      <alignment horizontal="left" vertical="center" wrapText="1"/>
      <protection locked="0"/>
    </xf>
    <xf numFmtId="0" fontId="97" fillId="7" borderId="11" xfId="0" applyNumberFormat="1" applyFont="1" applyFill="1" applyBorder="1" applyAlignment="1">
      <alignment horizontal="left" vertical="top" wrapText="1"/>
    </xf>
    <xf numFmtId="0" fontId="97" fillId="7" borderId="0" xfId="0" applyNumberFormat="1" applyFont="1" applyFill="1" applyBorder="1" applyAlignment="1">
      <alignment horizontal="left" vertical="top" wrapText="1"/>
    </xf>
    <xf numFmtId="0" fontId="24" fillId="0" borderId="23" xfId="0" applyNumberFormat="1" applyFont="1" applyFill="1" applyBorder="1" applyAlignment="1">
      <alignment horizontal="left" vertical="top" wrapText="1"/>
    </xf>
    <xf numFmtId="0" fontId="30" fillId="0" borderId="23" xfId="0" applyNumberFormat="1" applyFont="1" applyFill="1" applyBorder="1" applyAlignment="1">
      <alignment vertical="center" wrapText="1"/>
    </xf>
    <xf numFmtId="0" fontId="31" fillId="2" borderId="23" xfId="0" applyFont="1" applyFill="1" applyBorder="1" applyAlignment="1" applyProtection="1">
      <alignment horizontal="left" vertical="center" wrapText="1"/>
      <protection locked="0"/>
    </xf>
    <xf numFmtId="0" fontId="30" fillId="0" borderId="23" xfId="0" applyNumberFormat="1" applyFont="1" applyFill="1" applyBorder="1" applyAlignment="1">
      <alignment horizontal="left" vertical="center" wrapText="1"/>
    </xf>
    <xf numFmtId="0" fontId="36" fillId="2" borderId="7" xfId="0" applyFont="1" applyFill="1" applyBorder="1" applyAlignment="1" applyProtection="1">
      <alignment horizontal="center" vertical="center"/>
      <protection locked="0"/>
    </xf>
    <xf numFmtId="0" fontId="36" fillId="2" borderId="5" xfId="0" applyFont="1" applyFill="1" applyBorder="1" applyAlignment="1" applyProtection="1">
      <alignment horizontal="center" vertical="center"/>
      <protection locked="0"/>
    </xf>
    <xf numFmtId="0" fontId="36" fillId="2" borderId="0" xfId="0" applyFont="1" applyFill="1" applyBorder="1" applyAlignment="1" applyProtection="1">
      <alignment horizontal="center" vertical="center"/>
      <protection locked="0"/>
    </xf>
    <xf numFmtId="0" fontId="25" fillId="2" borderId="0" xfId="0" applyFont="1" applyFill="1" applyBorder="1" applyAlignment="1" applyProtection="1">
      <alignment horizontal="center" vertical="center"/>
      <protection locked="0"/>
    </xf>
    <xf numFmtId="0" fontId="25" fillId="2" borderId="6" xfId="0" applyFont="1" applyFill="1" applyBorder="1" applyAlignment="1" applyProtection="1">
      <alignment horizontal="center" vertical="center"/>
      <protection locked="0"/>
    </xf>
    <xf numFmtId="0" fontId="25" fillId="2" borderId="3" xfId="0" applyFont="1" applyFill="1" applyBorder="1" applyAlignment="1" applyProtection="1">
      <alignment horizontal="center" vertical="center"/>
      <protection locked="0"/>
    </xf>
    <xf numFmtId="0" fontId="88" fillId="0" borderId="0" xfId="1" applyFont="1" applyBorder="1" applyAlignment="1" applyProtection="1">
      <alignment horizontal="left" vertical="top"/>
      <protection locked="0"/>
    </xf>
    <xf numFmtId="0" fontId="82" fillId="0" borderId="0" xfId="0" applyFont="1" applyBorder="1" applyAlignment="1" applyProtection="1">
      <alignment horizontal="left"/>
      <protection locked="0"/>
    </xf>
    <xf numFmtId="0" fontId="36" fillId="2" borderId="0" xfId="0" applyFont="1" applyFill="1" applyBorder="1" applyAlignment="1" applyProtection="1">
      <alignment horizontal="center" vertical="top"/>
      <protection locked="0"/>
    </xf>
    <xf numFmtId="0" fontId="36" fillId="2" borderId="6" xfId="0" applyFont="1" applyFill="1" applyBorder="1" applyAlignment="1" applyProtection="1">
      <alignment horizontal="center" vertical="top"/>
      <protection locked="0"/>
    </xf>
    <xf numFmtId="0" fontId="36" fillId="2" borderId="3" xfId="0" applyFont="1" applyFill="1" applyBorder="1" applyAlignment="1" applyProtection="1">
      <alignment horizontal="center" vertical="top"/>
      <protection locked="0"/>
    </xf>
    <xf numFmtId="0" fontId="37" fillId="2" borderId="0" xfId="0" applyFont="1" applyFill="1" applyBorder="1" applyAlignment="1" applyProtection="1">
      <alignment horizontal="center" vertical="top"/>
      <protection locked="0"/>
    </xf>
    <xf numFmtId="0" fontId="37" fillId="2" borderId="6" xfId="0" applyFont="1" applyFill="1" applyBorder="1" applyAlignment="1" applyProtection="1">
      <alignment horizontal="center" vertical="top"/>
      <protection locked="0"/>
    </xf>
    <xf numFmtId="0" fontId="37" fillId="2" borderId="2" xfId="0" applyFont="1" applyFill="1" applyBorder="1" applyAlignment="1" applyProtection="1">
      <alignment horizontal="center" vertical="top"/>
      <protection locked="0"/>
    </xf>
    <xf numFmtId="14" fontId="61" fillId="0" borderId="0" xfId="0" applyNumberFormat="1" applyFont="1" applyBorder="1" applyAlignment="1" applyProtection="1">
      <alignment horizontal="center" vertical="center"/>
      <protection locked="0"/>
    </xf>
    <xf numFmtId="168" fontId="123" fillId="0" borderId="22" xfId="0" applyNumberFormat="1" applyFont="1" applyBorder="1" applyAlignment="1" applyProtection="1">
      <alignment horizontal="center" vertical="center"/>
      <protection hidden="1"/>
    </xf>
    <xf numFmtId="0" fontId="63" fillId="0" borderId="23" xfId="0" applyFont="1" applyFill="1" applyBorder="1" applyAlignment="1" applyProtection="1">
      <alignment horizontal="left" vertical="center" wrapText="1"/>
      <protection locked="0"/>
    </xf>
    <xf numFmtId="0" fontId="97" fillId="7" borderId="15" xfId="0" applyNumberFormat="1" applyFont="1" applyFill="1" applyBorder="1" applyAlignment="1">
      <alignment horizontal="left" vertical="center" wrapText="1"/>
    </xf>
    <xf numFmtId="0" fontId="97" fillId="7" borderId="0" xfId="0" applyNumberFormat="1" applyFont="1" applyFill="1" applyBorder="1" applyAlignment="1">
      <alignment horizontal="left" vertical="center" wrapText="1"/>
    </xf>
    <xf numFmtId="169" fontId="63" fillId="0" borderId="23" xfId="0" applyNumberFormat="1" applyFont="1" applyFill="1" applyBorder="1" applyAlignment="1" applyProtection="1">
      <alignment horizontal="left" vertical="center" wrapText="1"/>
      <protection locked="0"/>
    </xf>
    <xf numFmtId="2" fontId="63" fillId="0" borderId="23" xfId="0" applyNumberFormat="1" applyFont="1" applyFill="1" applyBorder="1" applyAlignment="1" applyProtection="1">
      <alignment horizontal="left" vertical="center" wrapText="1"/>
      <protection locked="0"/>
    </xf>
    <xf numFmtId="0" fontId="98" fillId="7" borderId="11" xfId="0" applyFont="1" applyFill="1" applyBorder="1" applyAlignment="1" applyProtection="1">
      <alignment horizontal="left" vertical="center" wrapText="1"/>
      <protection locked="0"/>
    </xf>
    <xf numFmtId="0" fontId="98" fillId="7" borderId="0" xfId="0" applyFont="1" applyFill="1" applyBorder="1" applyAlignment="1" applyProtection="1">
      <alignment horizontal="left" vertical="center" wrapText="1"/>
      <protection locked="0"/>
    </xf>
    <xf numFmtId="0" fontId="24" fillId="0" borderId="23" xfId="0" applyFont="1" applyFill="1" applyBorder="1" applyAlignment="1" applyProtection="1">
      <alignment horizontal="left" vertical="center" wrapText="1"/>
      <protection locked="0"/>
    </xf>
    <xf numFmtId="2" fontId="31" fillId="2" borderId="23" xfId="0" applyNumberFormat="1" applyFont="1" applyFill="1" applyBorder="1" applyAlignment="1" applyProtection="1">
      <alignment horizontal="left" vertical="center" wrapText="1"/>
      <protection locked="0"/>
    </xf>
    <xf numFmtId="0" fontId="30" fillId="0" borderId="23" xfId="0" applyFont="1" applyFill="1" applyBorder="1" applyAlignment="1" applyProtection="1">
      <alignment horizontal="left" vertical="center" wrapText="1"/>
      <protection locked="0"/>
    </xf>
    <xf numFmtId="0" fontId="113" fillId="0" borderId="31" xfId="0" applyNumberFormat="1" applyFont="1" applyBorder="1" applyAlignment="1">
      <alignment horizontal="center" vertical="center" wrapText="1"/>
    </xf>
    <xf numFmtId="0" fontId="72" fillId="0" borderId="36" xfId="0" applyFont="1" applyFill="1" applyBorder="1" applyAlignment="1" applyProtection="1">
      <alignment horizontal="left" vertical="center" wrapText="1"/>
      <protection locked="0"/>
    </xf>
    <xf numFmtId="0" fontId="72" fillId="0" borderId="37" xfId="0" applyFont="1" applyFill="1" applyBorder="1" applyAlignment="1" applyProtection="1">
      <alignment horizontal="left" vertical="center" wrapText="1"/>
      <protection locked="0"/>
    </xf>
    <xf numFmtId="0" fontId="97" fillId="7" borderId="11" xfId="0" applyFont="1" applyFill="1" applyBorder="1" applyAlignment="1" applyProtection="1">
      <alignment horizontal="left" vertical="center" wrapText="1"/>
      <protection locked="0"/>
    </xf>
    <xf numFmtId="0" fontId="97" fillId="7" borderId="0" xfId="0" applyFont="1" applyFill="1" applyBorder="1" applyAlignment="1" applyProtection="1">
      <alignment horizontal="left" vertical="center" wrapText="1"/>
      <protection locked="0"/>
    </xf>
    <xf numFmtId="0" fontId="94" fillId="2" borderId="23" xfId="0" applyFont="1" applyFill="1" applyBorder="1" applyAlignment="1" applyProtection="1">
      <alignment horizontal="left" vertical="center" wrapText="1"/>
      <protection locked="0"/>
    </xf>
    <xf numFmtId="0" fontId="97" fillId="7" borderId="11" xfId="0" applyFont="1" applyFill="1" applyBorder="1" applyAlignment="1" applyProtection="1">
      <alignment horizontal="left" vertical="top" wrapText="1"/>
      <protection locked="0"/>
    </xf>
    <xf numFmtId="0" fontId="97" fillId="7" borderId="0" xfId="0" applyFont="1" applyFill="1" applyBorder="1" applyAlignment="1" applyProtection="1">
      <alignment horizontal="left" vertical="top" wrapText="1"/>
      <protection locked="0"/>
    </xf>
    <xf numFmtId="0" fontId="65" fillId="2" borderId="23" xfId="0" applyFont="1" applyFill="1" applyBorder="1" applyAlignment="1" applyProtection="1">
      <alignment horizontal="left" vertical="center" wrapText="1"/>
      <protection locked="0"/>
    </xf>
    <xf numFmtId="0" fontId="72" fillId="2" borderId="30" xfId="0" applyFont="1" applyFill="1" applyBorder="1" applyAlignment="1" applyProtection="1">
      <alignment horizontal="left" vertical="center" wrapText="1"/>
      <protection locked="0"/>
    </xf>
    <xf numFmtId="0" fontId="72" fillId="2" borderId="0" xfId="0" applyFont="1" applyFill="1" applyBorder="1" applyAlignment="1" applyProtection="1">
      <alignment horizontal="left" vertical="center" wrapText="1"/>
      <protection locked="0"/>
    </xf>
  </cellXfs>
  <cellStyles count="146">
    <cellStyle name="Normal_MN Euro DI 2010 09 13" xfId="6" xr:uid="{00000000-0005-0000-0000-000000000000}"/>
    <cellStyle name="Normalny_KARTA PRODUKTU TESCO-final" xfId="7" xr:uid="{00000000-0005-0000-0000-000001000000}"/>
    <cellStyle name="SAPBEXstdItem" xfId="8" xr:uid="{00000000-0005-0000-0000-000002000000}"/>
    <cellStyle name="Standard_Oil" xfId="9" xr:uid="{00000000-0005-0000-0000-000003000000}"/>
    <cellStyle name="Гиперссылка" xfId="1" builtinId="8"/>
    <cellStyle name="Денежный 10" xfId="28" xr:uid="{00000000-0005-0000-0000-000005000000}"/>
    <cellStyle name="Денежный 10 2" xfId="49" xr:uid="{00000000-0005-0000-0000-000006000000}"/>
    <cellStyle name="Денежный 11" xfId="29" xr:uid="{00000000-0005-0000-0000-000007000000}"/>
    <cellStyle name="Денежный 11 2" xfId="50" xr:uid="{00000000-0005-0000-0000-000008000000}"/>
    <cellStyle name="Денежный 12" xfId="30" xr:uid="{00000000-0005-0000-0000-000009000000}"/>
    <cellStyle name="Денежный 12 2" xfId="51" xr:uid="{00000000-0005-0000-0000-00000A000000}"/>
    <cellStyle name="Денежный 13" xfId="47" xr:uid="{00000000-0005-0000-0000-00000B000000}"/>
    <cellStyle name="Денежный 13 2" xfId="52" xr:uid="{00000000-0005-0000-0000-00000C000000}"/>
    <cellStyle name="Денежный 2" xfId="10" xr:uid="{00000000-0005-0000-0000-00000D000000}"/>
    <cellStyle name="Денежный 2 2" xfId="11" xr:uid="{00000000-0005-0000-0000-00000E000000}"/>
    <cellStyle name="Денежный 3" xfId="12" xr:uid="{00000000-0005-0000-0000-00000F000000}"/>
    <cellStyle name="Денежный 4" xfId="13" xr:uid="{00000000-0005-0000-0000-000010000000}"/>
    <cellStyle name="Денежный 4 2" xfId="31" xr:uid="{00000000-0005-0000-0000-000011000000}"/>
    <cellStyle name="Денежный 5" xfId="14" xr:uid="{00000000-0005-0000-0000-000012000000}"/>
    <cellStyle name="Денежный 5 2" xfId="32" xr:uid="{00000000-0005-0000-0000-000013000000}"/>
    <cellStyle name="Денежный 6" xfId="33" xr:uid="{00000000-0005-0000-0000-000014000000}"/>
    <cellStyle name="Денежный 6 2" xfId="34" xr:uid="{00000000-0005-0000-0000-000015000000}"/>
    <cellStyle name="Денежный 7" xfId="35" xr:uid="{00000000-0005-0000-0000-000016000000}"/>
    <cellStyle name="Денежный 7 2" xfId="36" xr:uid="{00000000-0005-0000-0000-000017000000}"/>
    <cellStyle name="Денежный 8" xfId="37" xr:uid="{00000000-0005-0000-0000-000018000000}"/>
    <cellStyle name="Денежный 8 2" xfId="38" xr:uid="{00000000-0005-0000-0000-000019000000}"/>
    <cellStyle name="Денежный 9" xfId="39" xr:uid="{00000000-0005-0000-0000-00001A000000}"/>
    <cellStyle name="Денежный 9 2" xfId="53" xr:uid="{00000000-0005-0000-0000-00001B000000}"/>
    <cellStyle name="Обычный" xfId="0" builtinId="0"/>
    <cellStyle name="Обычный 10" xfId="15" xr:uid="{00000000-0005-0000-0000-00001D000000}"/>
    <cellStyle name="Обычный 2" xfId="3" xr:uid="{00000000-0005-0000-0000-00001E000000}"/>
    <cellStyle name="Обычный 2 2" xfId="16" xr:uid="{00000000-0005-0000-0000-00001F000000}"/>
    <cellStyle name="Обычный 2 2 2" xfId="40" xr:uid="{00000000-0005-0000-0000-000020000000}"/>
    <cellStyle name="Обычный 2 2 3" xfId="54" xr:uid="{00000000-0005-0000-0000-000021000000}"/>
    <cellStyle name="Обычный 2 3" xfId="4" xr:uid="{00000000-0005-0000-0000-000022000000}"/>
    <cellStyle name="Обычный 2 4" xfId="55" xr:uid="{00000000-0005-0000-0000-000023000000}"/>
    <cellStyle name="Обычный 2 5" xfId="70" xr:uid="{00000000-0005-0000-0000-000024000000}"/>
    <cellStyle name="Обычный 3" xfId="17" xr:uid="{00000000-0005-0000-0000-000025000000}"/>
    <cellStyle name="Обычный 3 10" xfId="71" xr:uid="{00000000-0005-0000-0000-000026000000}"/>
    <cellStyle name="Обычный 3 11" xfId="85" xr:uid="{00000000-0005-0000-0000-000027000000}"/>
    <cellStyle name="Обычный 3 12" xfId="97" xr:uid="{00000000-0005-0000-0000-000028000000}"/>
    <cellStyle name="Обычный 3 13" xfId="109" xr:uid="{00000000-0005-0000-0000-000029000000}"/>
    <cellStyle name="Обычный 3 14" xfId="121" xr:uid="{3EFE8799-72C5-4BA5-9536-BE5E0B06F367}"/>
    <cellStyle name="Обычный 3 15" xfId="134" xr:uid="{AF29FB42-A1D6-45EA-9FDB-19F6BCA18CDC}"/>
    <cellStyle name="Обычный 3 2" xfId="21" xr:uid="{00000000-0005-0000-0000-00002A000000}"/>
    <cellStyle name="Обычный 3 2 2" xfId="23" xr:uid="{00000000-0005-0000-0000-00002B000000}"/>
    <cellStyle name="Обычный 3 2 2 2" xfId="27" xr:uid="{00000000-0005-0000-0000-00002C000000}"/>
    <cellStyle name="Обычный 3 2 2 2 2" xfId="58" xr:uid="{00000000-0005-0000-0000-00002D000000}"/>
    <cellStyle name="Обычный 3 2 2 2 3" xfId="73" xr:uid="{00000000-0005-0000-0000-00002E000000}"/>
    <cellStyle name="Обычный 3 2 2 2 4" xfId="87" xr:uid="{00000000-0005-0000-0000-00002F000000}"/>
    <cellStyle name="Обычный 3 2 2 2 5" xfId="99" xr:uid="{00000000-0005-0000-0000-000030000000}"/>
    <cellStyle name="Обычный 3 2 2 2 6" xfId="111" xr:uid="{00000000-0005-0000-0000-000031000000}"/>
    <cellStyle name="Обычный 3 2 2 2 7" xfId="123" xr:uid="{2A8B7ECE-4500-43B5-BF1C-D94926B4821C}"/>
    <cellStyle name="Обычный 3 2 2 2 8" xfId="136" xr:uid="{63518F66-9F99-4141-9E05-068E5E94726D}"/>
    <cellStyle name="Обычный 3 2 2 3" xfId="57" xr:uid="{00000000-0005-0000-0000-000032000000}"/>
    <cellStyle name="Обычный 3 2 2 4" xfId="72" xr:uid="{00000000-0005-0000-0000-000033000000}"/>
    <cellStyle name="Обычный 3 2 2 5" xfId="86" xr:uid="{00000000-0005-0000-0000-000034000000}"/>
    <cellStyle name="Обычный 3 2 2 6" xfId="98" xr:uid="{00000000-0005-0000-0000-000035000000}"/>
    <cellStyle name="Обычный 3 2 2 7" xfId="110" xr:uid="{00000000-0005-0000-0000-000036000000}"/>
    <cellStyle name="Обычный 3 2 2 8" xfId="122" xr:uid="{9C6781D0-3E14-4088-9D4F-9F72433C2208}"/>
    <cellStyle name="Обычный 3 2 2 9" xfId="135" xr:uid="{41D99FA9-1E43-4D04-88E0-72228A524AB3}"/>
    <cellStyle name="Обычный 3 2 3" xfId="25" xr:uid="{00000000-0005-0000-0000-000037000000}"/>
    <cellStyle name="Обычный 3 2 3 2" xfId="59" xr:uid="{00000000-0005-0000-0000-000038000000}"/>
    <cellStyle name="Обычный 3 2 3 3" xfId="74" xr:uid="{00000000-0005-0000-0000-000039000000}"/>
    <cellStyle name="Обычный 3 2 3 4" xfId="88" xr:uid="{00000000-0005-0000-0000-00003A000000}"/>
    <cellStyle name="Обычный 3 2 3 5" xfId="100" xr:uid="{00000000-0005-0000-0000-00003B000000}"/>
    <cellStyle name="Обычный 3 2 3 6" xfId="112" xr:uid="{00000000-0005-0000-0000-00003C000000}"/>
    <cellStyle name="Обычный 3 2 3 7" xfId="124" xr:uid="{C2AA3209-36CC-4709-8F95-166591A7B386}"/>
    <cellStyle name="Обычный 3 2 3 8" xfId="137" xr:uid="{0F815C27-A839-401E-B77A-B0F672C9D52F}"/>
    <cellStyle name="Обычный 3 2 4" xfId="42" xr:uid="{00000000-0005-0000-0000-00003D000000}"/>
    <cellStyle name="Обычный 3 2 5" xfId="60" xr:uid="{00000000-0005-0000-0000-00003E000000}"/>
    <cellStyle name="Обычный 3 2 5 2" xfId="75" xr:uid="{00000000-0005-0000-0000-00003F000000}"/>
    <cellStyle name="Обычный 3 2 5 3" xfId="89" xr:uid="{00000000-0005-0000-0000-000040000000}"/>
    <cellStyle name="Обычный 3 2 5 4" xfId="101" xr:uid="{00000000-0005-0000-0000-000041000000}"/>
    <cellStyle name="Обычный 3 2 5 5" xfId="113" xr:uid="{00000000-0005-0000-0000-000042000000}"/>
    <cellStyle name="Обычный 3 2 5 6" xfId="125" xr:uid="{71CEBADD-7BBE-4D13-A427-61D32FA4B6C4}"/>
    <cellStyle name="Обычный 3 2 5 7" xfId="138" xr:uid="{01B88F7E-3AE5-4449-9B9B-DA1C54B750ED}"/>
    <cellStyle name="Обычный 3 3" xfId="22" xr:uid="{00000000-0005-0000-0000-000043000000}"/>
    <cellStyle name="Обычный 3 3 2" xfId="26" xr:uid="{00000000-0005-0000-0000-000044000000}"/>
    <cellStyle name="Обычный 3 3 2 2" xfId="62" xr:uid="{00000000-0005-0000-0000-000045000000}"/>
    <cellStyle name="Обычный 3 3 2 3" xfId="77" xr:uid="{00000000-0005-0000-0000-000046000000}"/>
    <cellStyle name="Обычный 3 3 2 4" xfId="91" xr:uid="{00000000-0005-0000-0000-000047000000}"/>
    <cellStyle name="Обычный 3 3 2 5" xfId="103" xr:uid="{00000000-0005-0000-0000-000048000000}"/>
    <cellStyle name="Обычный 3 3 2 6" xfId="115" xr:uid="{00000000-0005-0000-0000-000049000000}"/>
    <cellStyle name="Обычный 3 3 2 7" xfId="127" xr:uid="{61D967C9-30A3-47F8-88A4-9B142E0B789D}"/>
    <cellStyle name="Обычный 3 3 2 8" xfId="140" xr:uid="{4864F3CE-5268-42F1-ACB1-E05030530A94}"/>
    <cellStyle name="Обычный 3 3 3" xfId="61" xr:uid="{00000000-0005-0000-0000-00004A000000}"/>
    <cellStyle name="Обычный 3 3 4" xfId="76" xr:uid="{00000000-0005-0000-0000-00004B000000}"/>
    <cellStyle name="Обычный 3 3 5" xfId="90" xr:uid="{00000000-0005-0000-0000-00004C000000}"/>
    <cellStyle name="Обычный 3 3 6" xfId="102" xr:uid="{00000000-0005-0000-0000-00004D000000}"/>
    <cellStyle name="Обычный 3 3 7" xfId="114" xr:uid="{00000000-0005-0000-0000-00004E000000}"/>
    <cellStyle name="Обычный 3 3 8" xfId="126" xr:uid="{09E4F1A2-2E76-4E42-9450-28253CFA4CD8}"/>
    <cellStyle name="Обычный 3 3 9" xfId="139" xr:uid="{BB460C2C-F74A-412A-B6BD-C3EF4889F802}"/>
    <cellStyle name="Обычный 3 4" xfId="24" xr:uid="{00000000-0005-0000-0000-00004F000000}"/>
    <cellStyle name="Обычный 3 4 2" xfId="63" xr:uid="{00000000-0005-0000-0000-000050000000}"/>
    <cellStyle name="Обычный 3 4 3" xfId="78" xr:uid="{00000000-0005-0000-0000-000051000000}"/>
    <cellStyle name="Обычный 3 4 4" xfId="92" xr:uid="{00000000-0005-0000-0000-000052000000}"/>
    <cellStyle name="Обычный 3 4 5" xfId="104" xr:uid="{00000000-0005-0000-0000-000053000000}"/>
    <cellStyle name="Обычный 3 4 6" xfId="116" xr:uid="{00000000-0005-0000-0000-000054000000}"/>
    <cellStyle name="Обычный 3 4 7" xfId="128" xr:uid="{FB2E8386-8A8E-4C6A-B77B-CE5B357ACA6F}"/>
    <cellStyle name="Обычный 3 4 8" xfId="141" xr:uid="{066A1DD1-70D4-4C17-B914-F359E548FDD9}"/>
    <cellStyle name="Обычный 3 5" xfId="41" xr:uid="{00000000-0005-0000-0000-000055000000}"/>
    <cellStyle name="Обычный 3 5 2" xfId="64" xr:uid="{00000000-0005-0000-0000-000056000000}"/>
    <cellStyle name="Обычный 3 5 3" xfId="79" xr:uid="{00000000-0005-0000-0000-000057000000}"/>
    <cellStyle name="Обычный 3 5 4" xfId="93" xr:uid="{00000000-0005-0000-0000-000058000000}"/>
    <cellStyle name="Обычный 3 5 5" xfId="105" xr:uid="{00000000-0005-0000-0000-000059000000}"/>
    <cellStyle name="Обычный 3 5 6" xfId="117" xr:uid="{00000000-0005-0000-0000-00005A000000}"/>
    <cellStyle name="Обычный 3 5 7" xfId="129" xr:uid="{E1BD6CA6-E871-4C72-9C41-EBD2A61749E5}"/>
    <cellStyle name="Обычный 3 5 8" xfId="142" xr:uid="{84E41017-66A0-4DC0-B63B-56C0F631AC32}"/>
    <cellStyle name="Обычный 3 6" xfId="45" xr:uid="{00000000-0005-0000-0000-00005B000000}"/>
    <cellStyle name="Обычный 3 6 2" xfId="65" xr:uid="{00000000-0005-0000-0000-00005C000000}"/>
    <cellStyle name="Обычный 3 6 3" xfId="80" xr:uid="{00000000-0005-0000-0000-00005D000000}"/>
    <cellStyle name="Обычный 3 6 4" xfId="94" xr:uid="{00000000-0005-0000-0000-00005E000000}"/>
    <cellStyle name="Обычный 3 6 5" xfId="106" xr:uid="{00000000-0005-0000-0000-00005F000000}"/>
    <cellStyle name="Обычный 3 6 6" xfId="118" xr:uid="{00000000-0005-0000-0000-000060000000}"/>
    <cellStyle name="Обычный 3 6 7" xfId="130" xr:uid="{B988DCE0-A0DE-41C8-9949-34D4F8A682B5}"/>
    <cellStyle name="Обычный 3 6 8" xfId="143" xr:uid="{DFF84A1F-266A-47D4-A60D-6A0E22B78313}"/>
    <cellStyle name="Обычный 3 7" xfId="46" xr:uid="{00000000-0005-0000-0000-000061000000}"/>
    <cellStyle name="Обычный 3 7 2" xfId="66" xr:uid="{00000000-0005-0000-0000-000062000000}"/>
    <cellStyle name="Обычный 3 7 3" xfId="81" xr:uid="{00000000-0005-0000-0000-000063000000}"/>
    <cellStyle name="Обычный 3 7 4" xfId="95" xr:uid="{00000000-0005-0000-0000-000064000000}"/>
    <cellStyle name="Обычный 3 7 5" xfId="107" xr:uid="{00000000-0005-0000-0000-000065000000}"/>
    <cellStyle name="Обычный 3 7 6" xfId="119" xr:uid="{00000000-0005-0000-0000-000066000000}"/>
    <cellStyle name="Обычный 3 7 7" xfId="131" xr:uid="{00E6CFCA-9170-46D8-B407-646E3AFF467E}"/>
    <cellStyle name="Обычный 3 7 8" xfId="144" xr:uid="{6240235D-BEC7-4BFC-8513-E4DA252F6E54}"/>
    <cellStyle name="Обычный 3 8" xfId="48" xr:uid="{00000000-0005-0000-0000-000067000000}"/>
    <cellStyle name="Обычный 3 8 2" xfId="67" xr:uid="{00000000-0005-0000-0000-000068000000}"/>
    <cellStyle name="Обычный 3 8 3" xfId="82" xr:uid="{00000000-0005-0000-0000-000069000000}"/>
    <cellStyle name="Обычный 3 8 4" xfId="96" xr:uid="{00000000-0005-0000-0000-00006A000000}"/>
    <cellStyle name="Обычный 3 8 5" xfId="108" xr:uid="{00000000-0005-0000-0000-00006B000000}"/>
    <cellStyle name="Обычный 3 8 6" xfId="120" xr:uid="{00000000-0005-0000-0000-00006C000000}"/>
    <cellStyle name="Обычный 3 8 7" xfId="132" xr:uid="{FFEF94E8-A596-483F-97F6-7B52237D3C0A}"/>
    <cellStyle name="Обычный 3 8 8" xfId="145" xr:uid="{6DF7016F-0E95-4410-8902-B4BA22EF5044}"/>
    <cellStyle name="Обычный 3 9" xfId="56" xr:uid="{00000000-0005-0000-0000-00006D000000}"/>
    <cellStyle name="Обычный 3 9 2" xfId="83" xr:uid="{00000000-0005-0000-0000-00006E000000}"/>
    <cellStyle name="Обычный 4" xfId="2" xr:uid="{00000000-0005-0000-0000-00006F000000}"/>
    <cellStyle name="Обычный 5" xfId="5" xr:uid="{00000000-0005-0000-0000-000070000000}"/>
    <cellStyle name="Обычный 6" xfId="43" xr:uid="{00000000-0005-0000-0000-000071000000}"/>
    <cellStyle name="Обычный 6 2" xfId="68" xr:uid="{00000000-0005-0000-0000-000072000000}"/>
    <cellStyle name="Обычный 7" xfId="44" xr:uid="{00000000-0005-0000-0000-000073000000}"/>
    <cellStyle name="Обычный 8" xfId="133" xr:uid="{4D8147B3-E667-446F-9A61-ED7E3895BEED}"/>
    <cellStyle name="Процентный 2" xfId="18" xr:uid="{00000000-0005-0000-0000-000074000000}"/>
    <cellStyle name="Финансовый 2" xfId="19" xr:uid="{00000000-0005-0000-0000-000075000000}"/>
    <cellStyle name="Финансовый 3" xfId="20" xr:uid="{00000000-0005-0000-0000-000076000000}"/>
    <cellStyle name="Финансовый 3 2" xfId="69" xr:uid="{00000000-0005-0000-0000-000077000000}"/>
    <cellStyle name="Финансовый 3 2 2" xfId="84" xr:uid="{00000000-0005-0000-0000-000078000000}"/>
  </cellStyles>
  <dxfs count="0"/>
  <tableStyles count="0" defaultTableStyle="TableStyleMedium9" defaultPivotStyle="PivotStyleLight16"/>
  <colors>
    <mruColors>
      <color rgb="FFFFFFD9"/>
      <color rgb="FFB9FFB9"/>
      <color rgb="FF66FF33"/>
      <color rgb="FFFFFFFF"/>
      <color rgb="FFFFE5E5"/>
      <color rgb="FFFAFFB9"/>
      <color rgb="FFFFFFEB"/>
      <color rgb="FFFFFFD5"/>
      <color rgb="FFFFCCCC"/>
      <color rgb="FFFFFF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fmlaLink="$I$3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CheckBox" checked="Checked" fmlaLink="$I$5" lockText="1" noThreeD="1"/>
</file>

<file path=xl/ctrlProps/ctrlProp4.xml><?xml version="1.0" encoding="utf-8"?>
<formControlPr xmlns="http://schemas.microsoft.com/office/spreadsheetml/2009/9/main" objectType="CheckBox" checked="Checked" fmlaLink="$I$6" lockText="1" noThreeD="1"/>
</file>

<file path=xl/ctrlProps/ctrlProp5.xml><?xml version="1.0" encoding="utf-8"?>
<formControlPr xmlns="http://schemas.microsoft.com/office/spreadsheetml/2009/9/main" objectType="CheckBox" fmlaLink="$I$7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5397495</xdr:colOff>
      <xdr:row>2</xdr:row>
      <xdr:rowOff>69854</xdr:rowOff>
    </xdr:from>
    <xdr:to>
      <xdr:col>4</xdr:col>
      <xdr:colOff>828675</xdr:colOff>
      <xdr:row>7</xdr:row>
      <xdr:rowOff>41279</xdr:rowOff>
    </xdr:to>
    <xdr:pic>
      <xdr:nvPicPr>
        <xdr:cNvPr id="4" name="Рисунок 3" descr="Без имени-1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35795" y="546104"/>
          <a:ext cx="1422405" cy="1174637"/>
        </a:xfrm>
        <a:prstGeom prst="rect">
          <a:avLst/>
        </a:prstGeom>
      </xdr:spPr>
    </xdr:pic>
    <xdr:clientData/>
  </xdr:twoCellAnchor>
  <xdr:twoCellAnchor editAs="oneCell">
    <xdr:from>
      <xdr:col>2</xdr:col>
      <xdr:colOff>247403</xdr:colOff>
      <xdr:row>220</xdr:row>
      <xdr:rowOff>266510</xdr:rowOff>
    </xdr:from>
    <xdr:to>
      <xdr:col>2</xdr:col>
      <xdr:colOff>1034436</xdr:colOff>
      <xdr:row>224</xdr:row>
      <xdr:rowOff>247460</xdr:rowOff>
    </xdr:to>
    <xdr:pic>
      <xdr:nvPicPr>
        <xdr:cNvPr id="29" name="Рисунок 28" descr="купить антифриз красный g11 minsk.jp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47453" y="49634585"/>
          <a:ext cx="787033" cy="106153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28575</xdr:rowOff>
        </xdr:from>
        <xdr:to>
          <xdr:col>12</xdr:col>
          <xdr:colOff>714375</xdr:colOff>
          <xdr:row>2</xdr:row>
          <xdr:rowOff>228600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САМОВЫВОЗ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</xdr:row>
          <xdr:rowOff>28575</xdr:rowOff>
        </xdr:from>
        <xdr:to>
          <xdr:col>12</xdr:col>
          <xdr:colOff>1000125</xdr:colOff>
          <xdr:row>4</xdr:row>
          <xdr:rowOff>38100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ДОСТАВКА ТРАНСПОРТОМ ПРОДАВЦА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</xdr:row>
          <xdr:rowOff>28575</xdr:rowOff>
        </xdr:from>
        <xdr:to>
          <xdr:col>12</xdr:col>
          <xdr:colOff>752475</xdr:colOff>
          <xdr:row>5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СКИДКА ПРИ 100% ПРЕДОПЛАТА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</xdr:row>
          <xdr:rowOff>9525</xdr:rowOff>
        </xdr:from>
        <xdr:to>
          <xdr:col>12</xdr:col>
          <xdr:colOff>962025</xdr:colOff>
          <xdr:row>6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СКИДКА ПРИ ОБЪЁМЕ ОТ 200 кг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</xdr:row>
          <xdr:rowOff>76200</xdr:rowOff>
        </xdr:from>
        <xdr:to>
          <xdr:col>12</xdr:col>
          <xdr:colOff>1019175</xdr:colOff>
          <xdr:row>7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СКИДКА ПРИ ОБЪЁМЕ ОТ  1 ТОННЫ</a:t>
              </a:r>
            </a:p>
          </xdr:txBody>
        </xdr:sp>
        <xdr:clientData/>
      </xdr:twoCellAnchor>
    </mc:Choice>
    <mc:Fallback/>
  </mc:AlternateContent>
  <xdr:twoCellAnchor editAs="oneCell">
    <xdr:from>
      <xdr:col>2</xdr:col>
      <xdr:colOff>47626</xdr:colOff>
      <xdr:row>39</xdr:row>
      <xdr:rowOff>714376</xdr:rowOff>
    </xdr:from>
    <xdr:to>
      <xdr:col>2</xdr:col>
      <xdr:colOff>1162432</xdr:colOff>
      <xdr:row>45</xdr:row>
      <xdr:rowOff>60485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7676" y="7743826"/>
          <a:ext cx="1110996" cy="1657350"/>
        </a:xfrm>
        <a:prstGeom prst="rect">
          <a:avLst/>
        </a:prstGeom>
      </xdr:spPr>
    </xdr:pic>
    <xdr:clientData/>
  </xdr:twoCellAnchor>
  <xdr:twoCellAnchor editAs="oneCell">
    <xdr:from>
      <xdr:col>2</xdr:col>
      <xdr:colOff>57151</xdr:colOff>
      <xdr:row>214</xdr:row>
      <xdr:rowOff>304800</xdr:rowOff>
    </xdr:from>
    <xdr:to>
      <xdr:col>2</xdr:col>
      <xdr:colOff>1164337</xdr:colOff>
      <xdr:row>216</xdr:row>
      <xdr:rowOff>1124902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7201" y="58893075"/>
          <a:ext cx="1110996" cy="1657351"/>
        </a:xfrm>
        <a:prstGeom prst="rect">
          <a:avLst/>
        </a:prstGeom>
      </xdr:spPr>
    </xdr:pic>
    <xdr:clientData/>
  </xdr:twoCellAnchor>
  <xdr:twoCellAnchor editAs="oneCell">
    <xdr:from>
      <xdr:col>2</xdr:col>
      <xdr:colOff>111704</xdr:colOff>
      <xdr:row>74</xdr:row>
      <xdr:rowOff>87041</xdr:rowOff>
    </xdr:from>
    <xdr:to>
      <xdr:col>2</xdr:col>
      <xdr:colOff>1104900</xdr:colOff>
      <xdr:row>74</xdr:row>
      <xdr:rowOff>381000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1754" y="21985016"/>
          <a:ext cx="993196" cy="293959"/>
        </a:xfrm>
        <a:prstGeom prst="rect">
          <a:avLst/>
        </a:prstGeom>
      </xdr:spPr>
    </xdr:pic>
    <xdr:clientData/>
  </xdr:twoCellAnchor>
  <xdr:twoCellAnchor editAs="oneCell">
    <xdr:from>
      <xdr:col>2</xdr:col>
      <xdr:colOff>178378</xdr:colOff>
      <xdr:row>82</xdr:row>
      <xdr:rowOff>28575</xdr:rowOff>
    </xdr:from>
    <xdr:to>
      <xdr:col>2</xdr:col>
      <xdr:colOff>1088397</xdr:colOff>
      <xdr:row>82</xdr:row>
      <xdr:rowOff>352425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8428" y="24593550"/>
          <a:ext cx="910019" cy="323850"/>
        </a:xfrm>
        <a:prstGeom prst="rect">
          <a:avLst/>
        </a:prstGeom>
      </xdr:spPr>
    </xdr:pic>
    <xdr:clientData/>
  </xdr:twoCellAnchor>
  <xdr:twoCellAnchor editAs="oneCell">
    <xdr:from>
      <xdr:col>2</xdr:col>
      <xdr:colOff>197429</xdr:colOff>
      <xdr:row>86</xdr:row>
      <xdr:rowOff>76738</xdr:rowOff>
    </xdr:from>
    <xdr:to>
      <xdr:col>2</xdr:col>
      <xdr:colOff>1076325</xdr:colOff>
      <xdr:row>86</xdr:row>
      <xdr:rowOff>391063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97479" y="25860913"/>
          <a:ext cx="878896" cy="315564"/>
        </a:xfrm>
        <a:prstGeom prst="rect">
          <a:avLst/>
        </a:prstGeom>
      </xdr:spPr>
    </xdr:pic>
    <xdr:clientData/>
  </xdr:twoCellAnchor>
  <xdr:twoCellAnchor editAs="oneCell">
    <xdr:from>
      <xdr:col>2</xdr:col>
      <xdr:colOff>276402</xdr:colOff>
      <xdr:row>71</xdr:row>
      <xdr:rowOff>104299</xdr:rowOff>
    </xdr:from>
    <xdr:to>
      <xdr:col>2</xdr:col>
      <xdr:colOff>1000125</xdr:colOff>
      <xdr:row>73</xdr:row>
      <xdr:rowOff>130717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452" y="21183124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285927</xdr:colOff>
      <xdr:row>65</xdr:row>
      <xdr:rowOff>47625</xdr:rowOff>
    </xdr:from>
    <xdr:to>
      <xdr:col>2</xdr:col>
      <xdr:colOff>1009650</xdr:colOff>
      <xdr:row>67</xdr:row>
      <xdr:rowOff>121668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977" y="14373225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285927</xdr:colOff>
      <xdr:row>59</xdr:row>
      <xdr:rowOff>190024</xdr:rowOff>
    </xdr:from>
    <xdr:to>
      <xdr:col>2</xdr:col>
      <xdr:colOff>1009650</xdr:colOff>
      <xdr:row>62</xdr:row>
      <xdr:rowOff>293119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977" y="16534924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285927</xdr:colOff>
      <xdr:row>56</xdr:row>
      <xdr:rowOff>75724</xdr:rowOff>
    </xdr:from>
    <xdr:to>
      <xdr:col>2</xdr:col>
      <xdr:colOff>1009650</xdr:colOff>
      <xdr:row>58</xdr:row>
      <xdr:rowOff>111668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977" y="15553849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67</xdr:row>
      <xdr:rowOff>180977</xdr:rowOff>
    </xdr:from>
    <xdr:to>
      <xdr:col>2</xdr:col>
      <xdr:colOff>990600</xdr:colOff>
      <xdr:row>67</xdr:row>
      <xdr:rowOff>582901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47700" y="15020927"/>
          <a:ext cx="742950" cy="401924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53</xdr:row>
      <xdr:rowOff>133350</xdr:rowOff>
    </xdr:from>
    <xdr:to>
      <xdr:col>2</xdr:col>
      <xdr:colOff>1028700</xdr:colOff>
      <xdr:row>55</xdr:row>
      <xdr:rowOff>20924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85800" y="14754225"/>
          <a:ext cx="742950" cy="401924"/>
        </a:xfrm>
        <a:prstGeom prst="rect">
          <a:avLst/>
        </a:prstGeom>
      </xdr:spPr>
    </xdr:pic>
    <xdr:clientData/>
  </xdr:twoCellAnchor>
  <xdr:twoCellAnchor editAs="oneCell">
    <xdr:from>
      <xdr:col>2</xdr:col>
      <xdr:colOff>295452</xdr:colOff>
      <xdr:row>13</xdr:row>
      <xdr:rowOff>180975</xdr:rowOff>
    </xdr:from>
    <xdr:to>
      <xdr:col>2</xdr:col>
      <xdr:colOff>1019175</xdr:colOff>
      <xdr:row>15</xdr:row>
      <xdr:rowOff>255018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502" y="3276600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266877</xdr:colOff>
      <xdr:row>79</xdr:row>
      <xdr:rowOff>151924</xdr:rowOff>
    </xdr:from>
    <xdr:to>
      <xdr:col>2</xdr:col>
      <xdr:colOff>990600</xdr:colOff>
      <xdr:row>81</xdr:row>
      <xdr:rowOff>225967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927" y="23802499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247827</xdr:colOff>
      <xdr:row>83</xdr:row>
      <xdr:rowOff>123349</xdr:rowOff>
    </xdr:from>
    <xdr:to>
      <xdr:col>2</xdr:col>
      <xdr:colOff>971550</xdr:colOff>
      <xdr:row>85</xdr:row>
      <xdr:rowOff>190024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877" y="25069324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276402</xdr:colOff>
      <xdr:row>87</xdr:row>
      <xdr:rowOff>28099</xdr:rowOff>
    </xdr:from>
    <xdr:to>
      <xdr:col>2</xdr:col>
      <xdr:colOff>1000125</xdr:colOff>
      <xdr:row>88</xdr:row>
      <xdr:rowOff>302167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452" y="26231374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314502</xdr:colOff>
      <xdr:row>90</xdr:row>
      <xdr:rowOff>94774</xdr:rowOff>
    </xdr:from>
    <xdr:to>
      <xdr:col>2</xdr:col>
      <xdr:colOff>1038225</xdr:colOff>
      <xdr:row>92</xdr:row>
      <xdr:rowOff>121192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552" y="23440549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235529</xdr:colOff>
      <xdr:row>93</xdr:row>
      <xdr:rowOff>76738</xdr:rowOff>
    </xdr:from>
    <xdr:to>
      <xdr:col>2</xdr:col>
      <xdr:colOff>1114425</xdr:colOff>
      <xdr:row>93</xdr:row>
      <xdr:rowOff>392302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5579" y="28727938"/>
          <a:ext cx="878896" cy="315564"/>
        </a:xfrm>
        <a:prstGeom prst="rect">
          <a:avLst/>
        </a:prstGeom>
      </xdr:spPr>
    </xdr:pic>
    <xdr:clientData/>
  </xdr:twoCellAnchor>
  <xdr:twoCellAnchor editAs="oneCell">
    <xdr:from>
      <xdr:col>2</xdr:col>
      <xdr:colOff>276402</xdr:colOff>
      <xdr:row>94</xdr:row>
      <xdr:rowOff>0</xdr:rowOff>
    </xdr:from>
    <xdr:to>
      <xdr:col>2</xdr:col>
      <xdr:colOff>1000125</xdr:colOff>
      <xdr:row>96</xdr:row>
      <xdr:rowOff>121669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452" y="24622125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254579</xdr:colOff>
      <xdr:row>97</xdr:row>
      <xdr:rowOff>19588</xdr:rowOff>
    </xdr:from>
    <xdr:to>
      <xdr:col>2</xdr:col>
      <xdr:colOff>1133475</xdr:colOff>
      <xdr:row>97</xdr:row>
      <xdr:rowOff>335152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4629" y="29851888"/>
          <a:ext cx="878896" cy="315564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98</xdr:row>
      <xdr:rowOff>133350</xdr:rowOff>
    </xdr:from>
    <xdr:to>
      <xdr:col>2</xdr:col>
      <xdr:colOff>1028523</xdr:colOff>
      <xdr:row>99</xdr:row>
      <xdr:rowOff>207393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30318075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276225</xdr:colOff>
      <xdr:row>100</xdr:row>
      <xdr:rowOff>57150</xdr:rowOff>
    </xdr:from>
    <xdr:to>
      <xdr:col>2</xdr:col>
      <xdr:colOff>999948</xdr:colOff>
      <xdr:row>101</xdr:row>
      <xdr:rowOff>293118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31022925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314325</xdr:colOff>
      <xdr:row>106</xdr:row>
      <xdr:rowOff>76200</xdr:rowOff>
    </xdr:from>
    <xdr:to>
      <xdr:col>2</xdr:col>
      <xdr:colOff>1038048</xdr:colOff>
      <xdr:row>108</xdr:row>
      <xdr:rowOff>102618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33156525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226004</xdr:colOff>
      <xdr:row>109</xdr:row>
      <xdr:rowOff>38638</xdr:rowOff>
    </xdr:from>
    <xdr:to>
      <xdr:col>2</xdr:col>
      <xdr:colOff>1104900</xdr:colOff>
      <xdr:row>110</xdr:row>
      <xdr:rowOff>30352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6054" y="33900013"/>
          <a:ext cx="878896" cy="315564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36</xdr:row>
      <xdr:rowOff>47625</xdr:rowOff>
    </xdr:from>
    <xdr:to>
      <xdr:col>2</xdr:col>
      <xdr:colOff>971550</xdr:colOff>
      <xdr:row>36</xdr:row>
      <xdr:rowOff>449549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28650" y="7896225"/>
          <a:ext cx="742950" cy="401924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110</xdr:row>
      <xdr:rowOff>104775</xdr:rowOff>
    </xdr:from>
    <xdr:to>
      <xdr:col>2</xdr:col>
      <xdr:colOff>1018998</xdr:colOff>
      <xdr:row>112</xdr:row>
      <xdr:rowOff>178818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34347150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304800</xdr:colOff>
      <xdr:row>113</xdr:row>
      <xdr:rowOff>104775</xdr:rowOff>
    </xdr:from>
    <xdr:to>
      <xdr:col>2</xdr:col>
      <xdr:colOff>1028523</xdr:colOff>
      <xdr:row>115</xdr:row>
      <xdr:rowOff>207393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35118675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285750</xdr:colOff>
      <xdr:row>132</xdr:row>
      <xdr:rowOff>66675</xdr:rowOff>
    </xdr:from>
    <xdr:to>
      <xdr:col>2</xdr:col>
      <xdr:colOff>1009473</xdr:colOff>
      <xdr:row>134</xdr:row>
      <xdr:rowOff>131193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1433750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206954</xdr:colOff>
      <xdr:row>141</xdr:row>
      <xdr:rowOff>86263</xdr:rowOff>
    </xdr:from>
    <xdr:to>
      <xdr:col>2</xdr:col>
      <xdr:colOff>1085850</xdr:colOff>
      <xdr:row>142</xdr:row>
      <xdr:rowOff>135127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7004" y="43891738"/>
          <a:ext cx="878896" cy="315564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144</xdr:row>
      <xdr:rowOff>133350</xdr:rowOff>
    </xdr:from>
    <xdr:to>
      <xdr:col>2</xdr:col>
      <xdr:colOff>1018998</xdr:colOff>
      <xdr:row>146</xdr:row>
      <xdr:rowOff>102617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44719875"/>
          <a:ext cx="723723" cy="6360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266700</xdr:colOff>
      <xdr:row>147</xdr:row>
      <xdr:rowOff>304800</xdr:rowOff>
    </xdr:from>
    <xdr:to>
      <xdr:col>2</xdr:col>
      <xdr:colOff>990423</xdr:colOff>
      <xdr:row>149</xdr:row>
      <xdr:rowOff>188344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5910500"/>
          <a:ext cx="723723" cy="588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323850</xdr:colOff>
      <xdr:row>156</xdr:row>
      <xdr:rowOff>142875</xdr:rowOff>
    </xdr:from>
    <xdr:to>
      <xdr:col>2</xdr:col>
      <xdr:colOff>1066800</xdr:colOff>
      <xdr:row>156</xdr:row>
      <xdr:rowOff>544799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23900" y="47205900"/>
          <a:ext cx="742950" cy="401924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175</xdr:row>
      <xdr:rowOff>57150</xdr:rowOff>
    </xdr:from>
    <xdr:to>
      <xdr:col>2</xdr:col>
      <xdr:colOff>1009473</xdr:colOff>
      <xdr:row>177</xdr:row>
      <xdr:rowOff>131193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8310800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216479</xdr:colOff>
      <xdr:row>179</xdr:row>
      <xdr:rowOff>57688</xdr:rowOff>
    </xdr:from>
    <xdr:to>
      <xdr:col>2</xdr:col>
      <xdr:colOff>1095375</xdr:colOff>
      <xdr:row>180</xdr:row>
      <xdr:rowOff>105313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6529" y="54483538"/>
          <a:ext cx="878896" cy="30480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158</xdr:row>
      <xdr:rowOff>66677</xdr:rowOff>
    </xdr:from>
    <xdr:to>
      <xdr:col>2</xdr:col>
      <xdr:colOff>1047750</xdr:colOff>
      <xdr:row>158</xdr:row>
      <xdr:rowOff>468601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04850" y="44662727"/>
          <a:ext cx="742950" cy="401924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169</xdr:row>
      <xdr:rowOff>104775</xdr:rowOff>
    </xdr:from>
    <xdr:to>
      <xdr:col>2</xdr:col>
      <xdr:colOff>990423</xdr:colOff>
      <xdr:row>170</xdr:row>
      <xdr:rowOff>312168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7510700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178379</xdr:colOff>
      <xdr:row>171</xdr:row>
      <xdr:rowOff>10063</xdr:rowOff>
    </xdr:from>
    <xdr:to>
      <xdr:col>2</xdr:col>
      <xdr:colOff>1057275</xdr:colOff>
      <xdr:row>171</xdr:row>
      <xdr:rowOff>325627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8429" y="48177988"/>
          <a:ext cx="878896" cy="315564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210</xdr:row>
      <xdr:rowOff>47625</xdr:rowOff>
    </xdr:from>
    <xdr:to>
      <xdr:col>2</xdr:col>
      <xdr:colOff>961848</xdr:colOff>
      <xdr:row>212</xdr:row>
      <xdr:rowOff>121668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64703325"/>
          <a:ext cx="723723" cy="6360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304800</xdr:colOff>
      <xdr:row>201</xdr:row>
      <xdr:rowOff>123825</xdr:rowOff>
    </xdr:from>
    <xdr:to>
      <xdr:col>2</xdr:col>
      <xdr:colOff>1028523</xdr:colOff>
      <xdr:row>202</xdr:row>
      <xdr:rowOff>369318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63846075"/>
          <a:ext cx="723723" cy="6360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257175</xdr:colOff>
      <xdr:row>234</xdr:row>
      <xdr:rowOff>57150</xdr:rowOff>
    </xdr:from>
    <xdr:to>
      <xdr:col>2</xdr:col>
      <xdr:colOff>980898</xdr:colOff>
      <xdr:row>236</xdr:row>
      <xdr:rowOff>131193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64836675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285750</xdr:colOff>
      <xdr:row>231</xdr:row>
      <xdr:rowOff>95250</xdr:rowOff>
    </xdr:from>
    <xdr:to>
      <xdr:col>2</xdr:col>
      <xdr:colOff>1009473</xdr:colOff>
      <xdr:row>233</xdr:row>
      <xdr:rowOff>169293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64103250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288132</xdr:colOff>
      <xdr:row>51</xdr:row>
      <xdr:rowOff>119063</xdr:rowOff>
    </xdr:from>
    <xdr:to>
      <xdr:col>2</xdr:col>
      <xdr:colOff>1031082</xdr:colOff>
      <xdr:row>52</xdr:row>
      <xdr:rowOff>92362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81038" y="11644313"/>
          <a:ext cx="742950" cy="401924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161</xdr:row>
      <xdr:rowOff>266700</xdr:rowOff>
    </xdr:from>
    <xdr:to>
      <xdr:col>2</xdr:col>
      <xdr:colOff>1047573</xdr:colOff>
      <xdr:row>164</xdr:row>
      <xdr:rowOff>19050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49691925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257175</xdr:colOff>
      <xdr:row>182</xdr:row>
      <xdr:rowOff>0</xdr:rowOff>
    </xdr:from>
    <xdr:to>
      <xdr:col>2</xdr:col>
      <xdr:colOff>980898</xdr:colOff>
      <xdr:row>184</xdr:row>
      <xdr:rowOff>74043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53406675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266700</xdr:colOff>
      <xdr:row>165</xdr:row>
      <xdr:rowOff>47625</xdr:rowOff>
    </xdr:from>
    <xdr:to>
      <xdr:col>2</xdr:col>
      <xdr:colOff>990423</xdr:colOff>
      <xdr:row>167</xdr:row>
      <xdr:rowOff>112143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7444025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178379</xdr:colOff>
      <xdr:row>168</xdr:row>
      <xdr:rowOff>19588</xdr:rowOff>
    </xdr:from>
    <xdr:to>
      <xdr:col>2</xdr:col>
      <xdr:colOff>1057275</xdr:colOff>
      <xdr:row>168</xdr:row>
      <xdr:rowOff>335152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8429" y="48130363"/>
          <a:ext cx="878896" cy="315564"/>
        </a:xfrm>
        <a:prstGeom prst="rect">
          <a:avLst/>
        </a:prstGeom>
      </xdr:spPr>
    </xdr:pic>
    <xdr:clientData/>
  </xdr:twoCellAnchor>
  <xdr:twoCellAnchor editAs="oneCell">
    <xdr:from>
      <xdr:col>2</xdr:col>
      <xdr:colOff>266877</xdr:colOff>
      <xdr:row>21</xdr:row>
      <xdr:rowOff>133350</xdr:rowOff>
    </xdr:from>
    <xdr:to>
      <xdr:col>2</xdr:col>
      <xdr:colOff>990600</xdr:colOff>
      <xdr:row>23</xdr:row>
      <xdr:rowOff>207393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927" y="5295900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207</xdr:row>
      <xdr:rowOff>38100</xdr:rowOff>
    </xdr:from>
    <xdr:to>
      <xdr:col>2</xdr:col>
      <xdr:colOff>971373</xdr:colOff>
      <xdr:row>209</xdr:row>
      <xdr:rowOff>112143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63874650"/>
          <a:ext cx="723723" cy="6360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323850</xdr:colOff>
      <xdr:row>203</xdr:row>
      <xdr:rowOff>295275</xdr:rowOff>
    </xdr:from>
    <xdr:to>
      <xdr:col>2</xdr:col>
      <xdr:colOff>1047573</xdr:colOff>
      <xdr:row>205</xdr:row>
      <xdr:rowOff>235968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64798575"/>
          <a:ext cx="723723" cy="6360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219252</xdr:colOff>
      <xdr:row>25</xdr:row>
      <xdr:rowOff>114300</xdr:rowOff>
    </xdr:from>
    <xdr:to>
      <xdr:col>2</xdr:col>
      <xdr:colOff>942975</xdr:colOff>
      <xdr:row>27</xdr:row>
      <xdr:rowOff>188343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302" y="6038850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266877</xdr:colOff>
      <xdr:row>17</xdr:row>
      <xdr:rowOff>104775</xdr:rowOff>
    </xdr:from>
    <xdr:to>
      <xdr:col>2</xdr:col>
      <xdr:colOff>990600</xdr:colOff>
      <xdr:row>19</xdr:row>
      <xdr:rowOff>178818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927" y="4229100"/>
          <a:ext cx="723723" cy="58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333375</xdr:colOff>
      <xdr:row>198</xdr:row>
      <xdr:rowOff>228600</xdr:rowOff>
    </xdr:from>
    <xdr:to>
      <xdr:col>2</xdr:col>
      <xdr:colOff>1057098</xdr:colOff>
      <xdr:row>200</xdr:row>
      <xdr:rowOff>83568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2779275"/>
          <a:ext cx="723723" cy="6360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\&#1069;&#1050;&#1054;&#1052;%20&#1059;&#1055;&#1056;&#1040;&#1042;&#1051;&#1045;&#1053;&#1048;&#1045;\&#1087;&#1088;&#1072;&#1081;&#1089;&#1099;\&#1088;&#1072;&#1089;&#1095;&#1077;&#1090;%20&#1087;&#1088;&#1072;&#1081;&#1089;&#1072;!\&#1085;&#1086;&#1074;&#1099;&#1081;%2013.04.2026___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ные данные"/>
      <sheetName val="РАСЧЕТ_НАЛИВ"/>
      <sheetName val="Lumix"/>
      <sheetName val="Автокосметика"/>
      <sheetName val="Смазки"/>
      <sheetName val="торм. и спец.жидк."/>
      <sheetName val="ОЖ"/>
      <sheetName val="Siboil"/>
      <sheetName val="Волга"/>
      <sheetName val="Sintес"/>
      <sheetName val="Rolf"/>
      <sheetName val="Takayamа"/>
      <sheetName val="новый 13.04.2026___"/>
    </sheetNames>
    <sheetDataSet>
      <sheetData sheetId="0"/>
      <sheetData sheetId="1">
        <row r="5">
          <cell r="D5">
            <v>69177212191</v>
          </cell>
          <cell r="E5">
            <v>8.7000000000000001E-4</v>
          </cell>
          <cell r="F5">
            <v>2400</v>
          </cell>
          <cell r="G5">
            <v>0</v>
          </cell>
          <cell r="H5">
            <v>0</v>
          </cell>
          <cell r="I5">
            <v>2.0880000000000001</v>
          </cell>
          <cell r="J5">
            <v>2.1402000000000001</v>
          </cell>
          <cell r="K5">
            <v>3.2860000000000005</v>
          </cell>
        </row>
        <row r="6">
          <cell r="D6">
            <v>69177212192</v>
          </cell>
          <cell r="E6">
            <v>1.7000000000000001E-2</v>
          </cell>
          <cell r="F6">
            <v>2400</v>
          </cell>
          <cell r="G6">
            <v>0</v>
          </cell>
          <cell r="H6">
            <v>7.5</v>
          </cell>
          <cell r="I6">
            <v>48.300000000000004</v>
          </cell>
          <cell r="J6">
            <v>49.5075</v>
          </cell>
          <cell r="K6">
            <v>76.097400000000007</v>
          </cell>
        </row>
        <row r="7">
          <cell r="D7">
            <v>69177212193</v>
          </cell>
          <cell r="E7">
            <v>0.17</v>
          </cell>
          <cell r="F7">
            <v>2400</v>
          </cell>
          <cell r="G7">
            <v>0</v>
          </cell>
          <cell r="H7">
            <v>72</v>
          </cell>
          <cell r="I7">
            <v>480.00000000000006</v>
          </cell>
          <cell r="J7">
            <v>492</v>
          </cell>
          <cell r="K7">
            <v>756.20400000000006</v>
          </cell>
        </row>
        <row r="8">
          <cell r="D8">
            <v>69177221219</v>
          </cell>
          <cell r="E8">
            <v>8.7000000000000001E-4</v>
          </cell>
          <cell r="F8">
            <v>2300</v>
          </cell>
          <cell r="G8">
            <v>0</v>
          </cell>
          <cell r="H8">
            <v>0</v>
          </cell>
          <cell r="I8">
            <v>2.0009999999999999</v>
          </cell>
          <cell r="J8">
            <v>2.0510249999999997</v>
          </cell>
          <cell r="K8">
            <v>3.1482000000000006</v>
          </cell>
        </row>
        <row r="9">
          <cell r="D9">
            <v>69177221218</v>
          </cell>
          <cell r="E9">
            <v>1.7000000000000001E-2</v>
          </cell>
          <cell r="F9">
            <v>2300</v>
          </cell>
          <cell r="G9">
            <v>0</v>
          </cell>
          <cell r="H9">
            <v>7.5</v>
          </cell>
          <cell r="I9">
            <v>46.6</v>
          </cell>
          <cell r="J9">
            <v>47.765000000000001</v>
          </cell>
          <cell r="K9">
            <v>73.415600000000012</v>
          </cell>
        </row>
        <row r="10">
          <cell r="D10">
            <v>69177221212</v>
          </cell>
          <cell r="E10">
            <v>0.17</v>
          </cell>
          <cell r="F10">
            <v>2300</v>
          </cell>
          <cell r="G10">
            <v>0</v>
          </cell>
          <cell r="H10">
            <v>72</v>
          </cell>
          <cell r="I10">
            <v>463</v>
          </cell>
          <cell r="J10">
            <v>474.57499999999993</v>
          </cell>
          <cell r="K10">
            <v>729.41780000000006</v>
          </cell>
        </row>
        <row r="11">
          <cell r="D11">
            <v>691772248011</v>
          </cell>
          <cell r="E11">
            <v>8.5999999999999998E-4</v>
          </cell>
          <cell r="F11">
            <v>2350</v>
          </cell>
          <cell r="G11">
            <v>0</v>
          </cell>
          <cell r="H11">
            <v>0</v>
          </cell>
          <cell r="I11">
            <v>2.0209999999999999</v>
          </cell>
          <cell r="J11">
            <v>2.0715249999999998</v>
          </cell>
          <cell r="K11">
            <v>3.18</v>
          </cell>
        </row>
        <row r="12">
          <cell r="D12">
            <v>6917722480120</v>
          </cell>
          <cell r="E12">
            <v>1.7000000000000001E-2</v>
          </cell>
          <cell r="F12">
            <v>2350</v>
          </cell>
          <cell r="G12">
            <v>0</v>
          </cell>
          <cell r="H12">
            <v>7.5</v>
          </cell>
          <cell r="I12">
            <v>47.45</v>
          </cell>
          <cell r="J12">
            <v>48.636249999999997</v>
          </cell>
          <cell r="K12">
            <v>74.751199999999997</v>
          </cell>
        </row>
        <row r="13">
          <cell r="D13">
            <v>69177224801200</v>
          </cell>
          <cell r="E13">
            <v>0.17499999999999999</v>
          </cell>
          <cell r="F13">
            <v>2350</v>
          </cell>
          <cell r="G13">
            <v>0</v>
          </cell>
          <cell r="H13">
            <v>27</v>
          </cell>
          <cell r="I13">
            <v>438.25</v>
          </cell>
          <cell r="J13">
            <v>449.20624999999995</v>
          </cell>
          <cell r="K13">
            <v>690.43100000000004</v>
          </cell>
        </row>
        <row r="14">
          <cell r="D14">
            <v>2248012005009</v>
          </cell>
          <cell r="E14">
            <v>8.9999999999999998E-4</v>
          </cell>
          <cell r="F14">
            <v>2600</v>
          </cell>
          <cell r="G14">
            <v>0</v>
          </cell>
          <cell r="H14">
            <v>0</v>
          </cell>
          <cell r="I14">
            <v>2.34</v>
          </cell>
          <cell r="J14">
            <v>2.3984999999999999</v>
          </cell>
          <cell r="K14">
            <v>3.6888000000000001</v>
          </cell>
        </row>
        <row r="15">
          <cell r="D15">
            <v>2248012005018</v>
          </cell>
          <cell r="E15">
            <v>1.7000000000000001E-2</v>
          </cell>
          <cell r="F15">
            <v>2600</v>
          </cell>
          <cell r="G15">
            <v>0</v>
          </cell>
          <cell r="H15">
            <v>7.5</v>
          </cell>
          <cell r="I15">
            <v>51.7</v>
          </cell>
          <cell r="J15">
            <v>52.9925</v>
          </cell>
          <cell r="K15">
            <v>81.450400000000002</v>
          </cell>
        </row>
        <row r="16">
          <cell r="D16">
            <v>22480120050180</v>
          </cell>
          <cell r="E16">
            <v>0.18</v>
          </cell>
          <cell r="F16">
            <v>2600</v>
          </cell>
          <cell r="G16">
            <v>0</v>
          </cell>
          <cell r="H16">
            <v>27</v>
          </cell>
          <cell r="I16">
            <v>495</v>
          </cell>
          <cell r="J16">
            <v>507.37499999999994</v>
          </cell>
          <cell r="K16">
            <v>779.83140000000014</v>
          </cell>
        </row>
        <row r="17">
          <cell r="D17">
            <v>691772248041</v>
          </cell>
          <cell r="E17">
            <v>8.7000000000000001E-4</v>
          </cell>
          <cell r="F17">
            <v>2400</v>
          </cell>
          <cell r="G17">
            <v>0</v>
          </cell>
          <cell r="H17">
            <v>0</v>
          </cell>
          <cell r="I17">
            <v>2.0880000000000001</v>
          </cell>
          <cell r="J17">
            <v>2.1402000000000001</v>
          </cell>
          <cell r="K17">
            <v>3.2860000000000005</v>
          </cell>
        </row>
        <row r="18">
          <cell r="D18">
            <v>6917722480420</v>
          </cell>
          <cell r="E18">
            <v>1.7000000000000001E-2</v>
          </cell>
          <cell r="F18">
            <v>2400</v>
          </cell>
          <cell r="G18">
            <v>0</v>
          </cell>
          <cell r="H18">
            <v>7.5</v>
          </cell>
          <cell r="I18">
            <v>48.300000000000004</v>
          </cell>
          <cell r="J18">
            <v>49.5075</v>
          </cell>
          <cell r="K18">
            <v>76.097400000000007</v>
          </cell>
        </row>
        <row r="19">
          <cell r="D19">
            <v>69177224804200</v>
          </cell>
          <cell r="E19">
            <v>0.17499999999999999</v>
          </cell>
          <cell r="F19">
            <v>2400</v>
          </cell>
          <cell r="G19">
            <v>0</v>
          </cell>
          <cell r="H19">
            <v>27</v>
          </cell>
          <cell r="I19">
            <v>447</v>
          </cell>
          <cell r="J19">
            <v>458.17499999999995</v>
          </cell>
          <cell r="K19">
            <v>704.21100000000001</v>
          </cell>
        </row>
        <row r="20">
          <cell r="D20">
            <v>691772248061</v>
          </cell>
          <cell r="E20">
            <v>8.9999999999999998E-4</v>
          </cell>
          <cell r="F20">
            <v>2550</v>
          </cell>
          <cell r="H20">
            <v>0</v>
          </cell>
          <cell r="I20">
            <v>2.2949999999999999</v>
          </cell>
          <cell r="J20">
            <v>2.3523749999999999</v>
          </cell>
          <cell r="K20">
            <v>3.6146000000000003</v>
          </cell>
        </row>
        <row r="21">
          <cell r="D21">
            <v>6917722480620</v>
          </cell>
          <cell r="E21">
            <v>1.7000000000000001E-2</v>
          </cell>
          <cell r="F21">
            <v>2550</v>
          </cell>
          <cell r="H21">
            <v>7.5</v>
          </cell>
          <cell r="I21">
            <v>50.85</v>
          </cell>
          <cell r="J21">
            <v>52.121249999999996</v>
          </cell>
          <cell r="K21">
            <v>80.114800000000002</v>
          </cell>
        </row>
        <row r="22">
          <cell r="D22">
            <v>69177224806200</v>
          </cell>
          <cell r="E22">
            <v>0.18</v>
          </cell>
          <cell r="F22">
            <v>2550</v>
          </cell>
          <cell r="H22">
            <v>72</v>
          </cell>
          <cell r="I22">
            <v>531</v>
          </cell>
          <cell r="J22">
            <v>544.27499999999998</v>
          </cell>
          <cell r="K22">
            <v>836.55200000000013</v>
          </cell>
        </row>
        <row r="23">
          <cell r="E23">
            <v>8.9999999999999998E-4</v>
          </cell>
          <cell r="F23">
            <v>2550</v>
          </cell>
          <cell r="H23">
            <v>0</v>
          </cell>
          <cell r="I23">
            <v>2.2949999999999999</v>
          </cell>
          <cell r="J23">
            <v>2.3523749999999999</v>
          </cell>
          <cell r="K23">
            <v>3.6146000000000003</v>
          </cell>
        </row>
        <row r="24">
          <cell r="D24">
            <v>6917722481320</v>
          </cell>
          <cell r="E24">
            <v>1.7000000000000001E-2</v>
          </cell>
          <cell r="F24">
            <v>2550</v>
          </cell>
          <cell r="H24">
            <v>7.5</v>
          </cell>
          <cell r="I24">
            <v>50.85</v>
          </cell>
          <cell r="J24">
            <v>52.121249999999996</v>
          </cell>
          <cell r="K24">
            <v>80.114800000000002</v>
          </cell>
        </row>
        <row r="25">
          <cell r="D25">
            <v>69177224813200</v>
          </cell>
          <cell r="E25">
            <v>0.18</v>
          </cell>
          <cell r="F25">
            <v>2550</v>
          </cell>
          <cell r="H25">
            <v>72</v>
          </cell>
          <cell r="I25">
            <v>531</v>
          </cell>
          <cell r="J25">
            <v>544.27499999999998</v>
          </cell>
          <cell r="K25">
            <v>836.55200000000013</v>
          </cell>
        </row>
        <row r="26">
          <cell r="D26">
            <v>691772248071</v>
          </cell>
          <cell r="E26">
            <v>8.7000000000000001E-4</v>
          </cell>
          <cell r="F26">
            <v>2500</v>
          </cell>
          <cell r="H26">
            <v>0</v>
          </cell>
          <cell r="I26">
            <v>2.1749999999999998</v>
          </cell>
          <cell r="J26">
            <v>2.2293749999999997</v>
          </cell>
          <cell r="K26">
            <v>3.4238</v>
          </cell>
        </row>
        <row r="27">
          <cell r="D27">
            <v>6917722480720</v>
          </cell>
          <cell r="E27">
            <v>1.7000000000000001E-2</v>
          </cell>
          <cell r="F27">
            <v>2500</v>
          </cell>
          <cell r="H27">
            <v>7.5</v>
          </cell>
          <cell r="I27">
            <v>50</v>
          </cell>
          <cell r="J27">
            <v>51.249999999999993</v>
          </cell>
          <cell r="K27">
            <v>78.768600000000006</v>
          </cell>
        </row>
        <row r="28">
          <cell r="D28">
            <v>69177224807200</v>
          </cell>
          <cell r="E28">
            <v>0.17499999999999999</v>
          </cell>
          <cell r="F28">
            <v>2500</v>
          </cell>
          <cell r="H28">
            <v>72</v>
          </cell>
          <cell r="I28">
            <v>509.5</v>
          </cell>
          <cell r="J28">
            <v>522.23749999999995</v>
          </cell>
          <cell r="K28">
            <v>802.67440000000011</v>
          </cell>
        </row>
        <row r="29">
          <cell r="D29">
            <v>6917722480711</v>
          </cell>
          <cell r="E29">
            <v>8.7000000000000001E-4</v>
          </cell>
          <cell r="F29">
            <v>2750</v>
          </cell>
          <cell r="H29">
            <v>0</v>
          </cell>
          <cell r="I29">
            <v>2.3925000000000001</v>
          </cell>
          <cell r="J29">
            <v>2.4523124999999997</v>
          </cell>
          <cell r="K29">
            <v>3.7736000000000001</v>
          </cell>
        </row>
        <row r="30">
          <cell r="D30">
            <v>69177224807201</v>
          </cell>
          <cell r="E30">
            <v>1.7000000000000001E-2</v>
          </cell>
          <cell r="F30">
            <v>2750</v>
          </cell>
          <cell r="H30">
            <v>7.5</v>
          </cell>
          <cell r="I30">
            <v>54.25</v>
          </cell>
          <cell r="J30">
            <v>55.606249999999996</v>
          </cell>
          <cell r="K30">
            <v>85.467799999999997</v>
          </cell>
        </row>
        <row r="31">
          <cell r="D31">
            <v>691772248072001</v>
          </cell>
          <cell r="E31">
            <v>0.17499999999999999</v>
          </cell>
          <cell r="F31">
            <v>2750</v>
          </cell>
          <cell r="H31">
            <v>72</v>
          </cell>
          <cell r="I31">
            <v>553.25</v>
          </cell>
          <cell r="J31">
            <v>567.08124999999995</v>
          </cell>
          <cell r="K31">
            <v>871.60620000000006</v>
          </cell>
        </row>
        <row r="32">
          <cell r="D32">
            <v>6917722480809</v>
          </cell>
          <cell r="E32">
            <v>8.9999999999999998E-4</v>
          </cell>
          <cell r="F32">
            <v>3800</v>
          </cell>
          <cell r="H32">
            <v>0</v>
          </cell>
          <cell r="I32">
            <v>3.42</v>
          </cell>
          <cell r="J32">
            <v>3.5054999999999996</v>
          </cell>
          <cell r="K32">
            <v>5.3848000000000003</v>
          </cell>
        </row>
        <row r="33">
          <cell r="D33">
            <v>691772248081</v>
          </cell>
          <cell r="E33">
            <v>8.9999999999999998E-4</v>
          </cell>
          <cell r="F33">
            <v>3800</v>
          </cell>
          <cell r="H33">
            <v>3</v>
          </cell>
          <cell r="I33">
            <v>6.42</v>
          </cell>
          <cell r="J33">
            <v>6.5804999999999998</v>
          </cell>
          <cell r="K33">
            <v>11.447999999999999</v>
          </cell>
        </row>
        <row r="34">
          <cell r="D34">
            <v>6917722480820</v>
          </cell>
          <cell r="E34">
            <v>1.7000000000000001E-2</v>
          </cell>
          <cell r="F34">
            <v>3800</v>
          </cell>
          <cell r="H34">
            <v>7.5</v>
          </cell>
          <cell r="I34">
            <v>72.100000000000009</v>
          </cell>
          <cell r="J34">
            <v>73.902500000000003</v>
          </cell>
          <cell r="K34">
            <v>113.5896</v>
          </cell>
        </row>
        <row r="35">
          <cell r="D35">
            <v>69177224808200</v>
          </cell>
          <cell r="E35">
            <v>0.18</v>
          </cell>
          <cell r="F35">
            <v>3800</v>
          </cell>
          <cell r="H35">
            <v>72</v>
          </cell>
          <cell r="I35">
            <v>756</v>
          </cell>
          <cell r="J35">
            <v>774.9</v>
          </cell>
          <cell r="K35">
            <v>1191.0265999999999</v>
          </cell>
        </row>
        <row r="36">
          <cell r="D36">
            <v>6917722480844</v>
          </cell>
          <cell r="E36">
            <v>3.5999999999999999E-3</v>
          </cell>
          <cell r="F36">
            <v>3800</v>
          </cell>
          <cell r="H36">
            <v>5</v>
          </cell>
          <cell r="I36">
            <v>18.68</v>
          </cell>
          <cell r="J36">
            <v>19.146999999999998</v>
          </cell>
          <cell r="K36">
            <v>33.311999999999998</v>
          </cell>
        </row>
        <row r="37">
          <cell r="D37">
            <v>691772248091</v>
          </cell>
          <cell r="E37">
            <v>8.9999999999999998E-4</v>
          </cell>
          <cell r="F37">
            <v>3200</v>
          </cell>
          <cell r="H37">
            <v>0</v>
          </cell>
          <cell r="I37">
            <v>2.88</v>
          </cell>
          <cell r="J37">
            <v>2.9519999999999995</v>
          </cell>
          <cell r="K37">
            <v>4.5368000000000004</v>
          </cell>
        </row>
        <row r="38">
          <cell r="D38">
            <v>6917722480920</v>
          </cell>
          <cell r="E38">
            <v>1.7000000000000001E-2</v>
          </cell>
          <cell r="F38">
            <v>3200</v>
          </cell>
          <cell r="H38">
            <v>7.5</v>
          </cell>
          <cell r="I38">
            <v>61.900000000000006</v>
          </cell>
          <cell r="J38">
            <v>63.447499999999998</v>
          </cell>
          <cell r="K38">
            <v>97.52000000000001</v>
          </cell>
        </row>
        <row r="39">
          <cell r="D39">
            <v>69177224809200</v>
          </cell>
          <cell r="E39">
            <v>0.18</v>
          </cell>
          <cell r="F39">
            <v>3200</v>
          </cell>
          <cell r="H39">
            <v>27</v>
          </cell>
          <cell r="I39">
            <v>603</v>
          </cell>
          <cell r="J39">
            <v>618.07499999999993</v>
          </cell>
          <cell r="K39">
            <v>949.98260000000005</v>
          </cell>
        </row>
        <row r="40">
          <cell r="D40">
            <v>691772248111</v>
          </cell>
          <cell r="E40">
            <v>8.9999999999999998E-4</v>
          </cell>
          <cell r="F40">
            <v>3220</v>
          </cell>
          <cell r="H40">
            <v>0</v>
          </cell>
          <cell r="I40">
            <v>2.8980000000000001</v>
          </cell>
          <cell r="J40">
            <v>2.97045</v>
          </cell>
          <cell r="K40">
            <v>4.5686</v>
          </cell>
        </row>
        <row r="41">
          <cell r="D41">
            <v>6917722481120</v>
          </cell>
          <cell r="E41">
            <v>1.7000000000000001E-2</v>
          </cell>
          <cell r="F41">
            <v>3220</v>
          </cell>
          <cell r="H41">
            <v>7.5</v>
          </cell>
          <cell r="I41">
            <v>62.24</v>
          </cell>
          <cell r="J41">
            <v>63.795999999999999</v>
          </cell>
          <cell r="K41">
            <v>98.050000000000011</v>
          </cell>
        </row>
        <row r="42">
          <cell r="D42">
            <v>69177224811200</v>
          </cell>
          <cell r="E42">
            <v>0.18</v>
          </cell>
          <cell r="F42">
            <v>3220</v>
          </cell>
          <cell r="H42">
            <v>27</v>
          </cell>
          <cell r="I42">
            <v>606.6</v>
          </cell>
          <cell r="J42">
            <v>621.76499999999999</v>
          </cell>
          <cell r="K42">
            <v>955.65359999999998</v>
          </cell>
        </row>
        <row r="43">
          <cell r="D43">
            <v>691772248141</v>
          </cell>
          <cell r="E43">
            <v>8.9999999999999998E-4</v>
          </cell>
          <cell r="F43">
            <v>3220</v>
          </cell>
          <cell r="H43">
            <v>0</v>
          </cell>
          <cell r="I43">
            <v>2.8980000000000001</v>
          </cell>
          <cell r="J43">
            <v>2.97045</v>
          </cell>
          <cell r="K43">
            <v>4.5686</v>
          </cell>
        </row>
        <row r="44">
          <cell r="D44">
            <v>6917722481420</v>
          </cell>
          <cell r="E44">
            <v>1.7000000000000001E-2</v>
          </cell>
          <cell r="F44">
            <v>3220</v>
          </cell>
          <cell r="H44">
            <v>7.5</v>
          </cell>
          <cell r="I44">
            <v>62.24</v>
          </cell>
          <cell r="J44">
            <v>63.795999999999999</v>
          </cell>
          <cell r="K44">
            <v>98.050000000000011</v>
          </cell>
        </row>
        <row r="45">
          <cell r="D45">
            <v>69177224814200</v>
          </cell>
          <cell r="E45">
            <v>0.18</v>
          </cell>
          <cell r="F45">
            <v>3220</v>
          </cell>
          <cell r="H45">
            <v>27</v>
          </cell>
          <cell r="I45">
            <v>606.6</v>
          </cell>
          <cell r="J45">
            <v>621.76499999999999</v>
          </cell>
          <cell r="K45">
            <v>955.65359999999998</v>
          </cell>
        </row>
        <row r="46">
          <cell r="D46">
            <v>691772248151</v>
          </cell>
          <cell r="E46">
            <v>8.9999999999999998E-4</v>
          </cell>
          <cell r="F46">
            <v>3320</v>
          </cell>
          <cell r="G46">
            <v>0</v>
          </cell>
          <cell r="H46">
            <v>0</v>
          </cell>
          <cell r="I46">
            <v>2.988</v>
          </cell>
          <cell r="J46">
            <v>3.0626999999999995</v>
          </cell>
          <cell r="K46">
            <v>4.7064000000000004</v>
          </cell>
        </row>
        <row r="47">
          <cell r="D47">
            <v>6917722481520</v>
          </cell>
          <cell r="E47">
            <v>1.7000000000000001E-2</v>
          </cell>
          <cell r="F47">
            <v>3320</v>
          </cell>
          <cell r="G47">
            <v>0</v>
          </cell>
          <cell r="H47">
            <v>7.5</v>
          </cell>
          <cell r="I47">
            <v>63.940000000000005</v>
          </cell>
          <cell r="J47">
            <v>65.538499999999999</v>
          </cell>
          <cell r="K47">
            <v>100.73180000000001</v>
          </cell>
        </row>
        <row r="48">
          <cell r="D48">
            <v>69177224815200</v>
          </cell>
          <cell r="E48">
            <v>0.18</v>
          </cell>
          <cell r="F48">
            <v>3320</v>
          </cell>
          <cell r="G48">
            <v>0</v>
          </cell>
          <cell r="H48">
            <v>27</v>
          </cell>
          <cell r="I48">
            <v>624.6</v>
          </cell>
          <cell r="J48">
            <v>640.21499999999992</v>
          </cell>
          <cell r="K48">
            <v>984.0086</v>
          </cell>
        </row>
        <row r="49">
          <cell r="D49">
            <v>69177224636</v>
          </cell>
          <cell r="E49">
            <v>0.18</v>
          </cell>
          <cell r="F49">
            <v>3500</v>
          </cell>
          <cell r="G49">
            <v>0</v>
          </cell>
          <cell r="H49">
            <v>72</v>
          </cell>
          <cell r="I49">
            <v>702</v>
          </cell>
          <cell r="J49">
            <v>719.55</v>
          </cell>
          <cell r="K49">
            <v>1105.951</v>
          </cell>
        </row>
        <row r="50">
          <cell r="D50">
            <v>691772248191</v>
          </cell>
          <cell r="E50">
            <v>8.9999999999999998E-4</v>
          </cell>
          <cell r="F50">
            <v>2900</v>
          </cell>
          <cell r="G50">
            <v>0</v>
          </cell>
          <cell r="I50">
            <v>2.61</v>
          </cell>
          <cell r="J50">
            <v>2.6752499999999997</v>
          </cell>
          <cell r="K50">
            <v>4.1128</v>
          </cell>
        </row>
        <row r="51">
          <cell r="D51">
            <v>6917722481920</v>
          </cell>
          <cell r="E51">
            <v>1.7000000000000001E-2</v>
          </cell>
          <cell r="F51">
            <v>2900</v>
          </cell>
          <cell r="G51">
            <v>0</v>
          </cell>
          <cell r="H51">
            <v>7.5</v>
          </cell>
          <cell r="I51">
            <v>56.800000000000004</v>
          </cell>
          <cell r="J51">
            <v>58.22</v>
          </cell>
          <cell r="K51">
            <v>89.485200000000006</v>
          </cell>
        </row>
        <row r="52">
          <cell r="D52">
            <v>69177224819200</v>
          </cell>
          <cell r="E52">
            <v>0.18</v>
          </cell>
          <cell r="F52">
            <v>2900</v>
          </cell>
          <cell r="G52">
            <v>0</v>
          </cell>
          <cell r="H52">
            <v>27</v>
          </cell>
          <cell r="I52">
            <v>549</v>
          </cell>
          <cell r="J52">
            <v>562.72499999999991</v>
          </cell>
          <cell r="K52">
            <v>864.90700000000004</v>
          </cell>
        </row>
        <row r="53">
          <cell r="D53">
            <v>691772248211</v>
          </cell>
          <cell r="E53">
            <v>8.9999999999999998E-4</v>
          </cell>
          <cell r="F53">
            <v>3100</v>
          </cell>
          <cell r="H53">
            <v>0</v>
          </cell>
          <cell r="I53">
            <v>2.79</v>
          </cell>
          <cell r="J53">
            <v>2.8597499999999996</v>
          </cell>
          <cell r="K53">
            <v>4.3990000000000009</v>
          </cell>
        </row>
        <row r="54">
          <cell r="D54">
            <v>6917722482120</v>
          </cell>
          <cell r="E54">
            <v>1.7000000000000001E-2</v>
          </cell>
          <cell r="F54">
            <v>3100</v>
          </cell>
          <cell r="H54">
            <v>7.5</v>
          </cell>
          <cell r="I54">
            <v>60.2</v>
          </cell>
          <cell r="J54">
            <v>61.704999999999998</v>
          </cell>
          <cell r="K54">
            <v>94.838200000000001</v>
          </cell>
        </row>
        <row r="55">
          <cell r="D55">
            <v>69177224821200</v>
          </cell>
          <cell r="E55">
            <v>1.7000000000000001E-2</v>
          </cell>
          <cell r="F55">
            <v>3100</v>
          </cell>
          <cell r="H55">
            <v>7.5</v>
          </cell>
          <cell r="I55">
            <v>60.2</v>
          </cell>
          <cell r="J55">
            <v>61.704999999999998</v>
          </cell>
          <cell r="K55">
            <v>94.838200000000001</v>
          </cell>
        </row>
        <row r="56">
          <cell r="D56">
            <v>6917722482311</v>
          </cell>
          <cell r="E56">
            <v>8.9999999999999998E-4</v>
          </cell>
          <cell r="F56">
            <v>2200</v>
          </cell>
          <cell r="H56">
            <v>0</v>
          </cell>
          <cell r="I56">
            <v>1.98</v>
          </cell>
          <cell r="J56">
            <v>2.0294999999999996</v>
          </cell>
          <cell r="K56">
            <v>3.1164000000000001</v>
          </cell>
        </row>
        <row r="57">
          <cell r="D57">
            <v>69177224823201</v>
          </cell>
          <cell r="E57">
            <v>1.7000000000000001E-2</v>
          </cell>
          <cell r="F57">
            <v>2200</v>
          </cell>
          <cell r="H57">
            <v>7.5</v>
          </cell>
          <cell r="I57">
            <v>44.900000000000006</v>
          </cell>
          <cell r="J57">
            <v>46.022500000000001</v>
          </cell>
          <cell r="K57">
            <v>70.733800000000002</v>
          </cell>
        </row>
        <row r="58">
          <cell r="D58">
            <v>691772248232001</v>
          </cell>
          <cell r="E58">
            <v>0.18</v>
          </cell>
          <cell r="F58">
            <v>2200</v>
          </cell>
          <cell r="H58">
            <v>27</v>
          </cell>
          <cell r="I58">
            <v>423</v>
          </cell>
          <cell r="J58">
            <v>433.57499999999999</v>
          </cell>
          <cell r="K58">
            <v>666.4008</v>
          </cell>
        </row>
        <row r="59">
          <cell r="D59">
            <v>691772248231</v>
          </cell>
          <cell r="E59">
            <v>8.9999999999999998E-4</v>
          </cell>
          <cell r="F59">
            <v>2200</v>
          </cell>
          <cell r="H59">
            <v>0</v>
          </cell>
          <cell r="I59">
            <v>1.98</v>
          </cell>
          <cell r="J59">
            <v>2.0294999999999996</v>
          </cell>
          <cell r="K59">
            <v>3.1164000000000001</v>
          </cell>
        </row>
        <row r="60">
          <cell r="D60">
            <v>6917722482320</v>
          </cell>
          <cell r="E60">
            <v>1.7000000000000001E-2</v>
          </cell>
          <cell r="F60">
            <v>2200</v>
          </cell>
          <cell r="H60">
            <v>7.5</v>
          </cell>
          <cell r="I60">
            <v>44.900000000000006</v>
          </cell>
          <cell r="J60">
            <v>46.022500000000001</v>
          </cell>
          <cell r="K60">
            <v>70.733800000000002</v>
          </cell>
        </row>
        <row r="61">
          <cell r="D61">
            <v>69177224823200</v>
          </cell>
          <cell r="E61">
            <v>0.18</v>
          </cell>
          <cell r="F61">
            <v>2200</v>
          </cell>
          <cell r="H61">
            <v>72</v>
          </cell>
          <cell r="I61">
            <v>468</v>
          </cell>
          <cell r="J61">
            <v>479.69999999999993</v>
          </cell>
          <cell r="K61">
            <v>737.30420000000004</v>
          </cell>
        </row>
        <row r="62">
          <cell r="D62">
            <v>69177224826</v>
          </cell>
          <cell r="E62">
            <v>0.18</v>
          </cell>
          <cell r="F62">
            <v>2700</v>
          </cell>
          <cell r="H62">
            <v>27</v>
          </cell>
          <cell r="I62">
            <v>513</v>
          </cell>
          <cell r="J62">
            <v>525.82499999999993</v>
          </cell>
          <cell r="K62">
            <v>808.19700000000012</v>
          </cell>
        </row>
        <row r="63">
          <cell r="D63">
            <v>6917722482618</v>
          </cell>
          <cell r="E63">
            <v>1.7000000000000001E-2</v>
          </cell>
          <cell r="F63">
            <v>2700</v>
          </cell>
          <cell r="H63">
            <v>7.5</v>
          </cell>
          <cell r="I63">
            <v>53.400000000000006</v>
          </cell>
          <cell r="J63">
            <v>54.734999999999999</v>
          </cell>
          <cell r="K63">
            <v>84.132200000000012</v>
          </cell>
        </row>
        <row r="64">
          <cell r="D64">
            <v>6917722482817</v>
          </cell>
          <cell r="E64">
            <v>1.7000000000000001E-2</v>
          </cell>
          <cell r="F64">
            <v>3451</v>
          </cell>
          <cell r="G64">
            <v>50</v>
          </cell>
          <cell r="I64">
            <v>59.517000000000003</v>
          </cell>
          <cell r="J64">
            <v>61.004925</v>
          </cell>
          <cell r="K64">
            <v>93.767600000000002</v>
          </cell>
        </row>
        <row r="65">
          <cell r="D65">
            <v>69177224828</v>
          </cell>
          <cell r="E65">
            <v>1.7000000000000001E-2</v>
          </cell>
          <cell r="F65">
            <v>3030</v>
          </cell>
          <cell r="G65">
            <v>50</v>
          </cell>
          <cell r="I65">
            <v>53.58</v>
          </cell>
          <cell r="J65">
            <v>54.919499999999992</v>
          </cell>
          <cell r="K65">
            <v>84.407799999999995</v>
          </cell>
        </row>
        <row r="66">
          <cell r="D66">
            <v>6917722482937</v>
          </cell>
          <cell r="E66">
            <v>1</v>
          </cell>
          <cell r="F66">
            <v>6.1</v>
          </cell>
          <cell r="G66">
            <v>0</v>
          </cell>
          <cell r="I66">
            <v>6.1</v>
          </cell>
          <cell r="J66">
            <v>6.2524999999999995</v>
          </cell>
          <cell r="K66">
            <v>9.9770000000000003</v>
          </cell>
        </row>
        <row r="67">
          <cell r="D67">
            <v>69177224830</v>
          </cell>
          <cell r="E67">
            <v>1.7999999999999999E-2</v>
          </cell>
          <cell r="I67">
            <v>111</v>
          </cell>
          <cell r="J67">
            <v>113.77499999999999</v>
          </cell>
          <cell r="K67">
            <v>174.8682</v>
          </cell>
        </row>
        <row r="68">
          <cell r="D68">
            <v>69177224831</v>
          </cell>
          <cell r="E68" t="str">
            <v>банка</v>
          </cell>
          <cell r="F68">
            <v>0</v>
          </cell>
          <cell r="G68">
            <v>0</v>
          </cell>
          <cell r="H68">
            <v>27</v>
          </cell>
          <cell r="J68">
            <v>0</v>
          </cell>
          <cell r="K68">
            <v>0</v>
          </cell>
        </row>
        <row r="70">
          <cell r="D70">
            <v>69177224833</v>
          </cell>
          <cell r="E70">
            <v>8.9999999999999998E-4</v>
          </cell>
          <cell r="F70">
            <v>2300</v>
          </cell>
          <cell r="G70">
            <v>20</v>
          </cell>
          <cell r="H70">
            <v>0</v>
          </cell>
          <cell r="I70">
            <v>2.0880000000000001</v>
          </cell>
          <cell r="J70">
            <v>2.1402000000000001</v>
          </cell>
          <cell r="K70">
            <v>3.2860000000000005</v>
          </cell>
        </row>
        <row r="71">
          <cell r="D71">
            <v>69177224834</v>
          </cell>
          <cell r="E71">
            <v>1.7999999999999999E-2</v>
          </cell>
          <cell r="F71">
            <v>2300</v>
          </cell>
          <cell r="G71">
            <v>20</v>
          </cell>
          <cell r="H71">
            <v>7.5</v>
          </cell>
          <cell r="I71">
            <v>49.26</v>
          </cell>
          <cell r="J71">
            <v>50.491499999999995</v>
          </cell>
          <cell r="K71">
            <v>77.602599999999995</v>
          </cell>
        </row>
        <row r="72">
          <cell r="D72">
            <v>69177224835</v>
          </cell>
          <cell r="E72">
            <v>0.18</v>
          </cell>
          <cell r="F72">
            <v>2300</v>
          </cell>
          <cell r="G72">
            <v>20</v>
          </cell>
          <cell r="H72">
            <v>27</v>
          </cell>
          <cell r="I72">
            <v>444.59999999999997</v>
          </cell>
          <cell r="J72">
            <v>455.71499999999992</v>
          </cell>
          <cell r="K72">
            <v>700.43740000000003</v>
          </cell>
        </row>
        <row r="73">
          <cell r="D73">
            <v>69177224801140</v>
          </cell>
          <cell r="E73">
            <v>8.7000000000000001E-4</v>
          </cell>
          <cell r="F73">
            <v>2400</v>
          </cell>
          <cell r="G73">
            <v>0</v>
          </cell>
          <cell r="H73">
            <v>0</v>
          </cell>
          <cell r="I73">
            <v>2.0880000000000001</v>
          </cell>
          <cell r="J73">
            <v>2.1402000000000001</v>
          </cell>
          <cell r="K73">
            <v>3.2860000000000005</v>
          </cell>
        </row>
        <row r="74">
          <cell r="D74">
            <v>691772248012040</v>
          </cell>
          <cell r="E74">
            <v>1.72E-2</v>
          </cell>
          <cell r="F74">
            <v>2400</v>
          </cell>
          <cell r="G74">
            <v>0</v>
          </cell>
          <cell r="H74">
            <v>7.5</v>
          </cell>
          <cell r="I74">
            <v>48.78</v>
          </cell>
          <cell r="J74">
            <v>49.999499999999998</v>
          </cell>
          <cell r="K74">
            <v>76.850000000000009</v>
          </cell>
        </row>
        <row r="75">
          <cell r="D75">
            <v>6917722480120040</v>
          </cell>
          <cell r="E75">
            <v>0.17499999999999999</v>
          </cell>
          <cell r="F75">
            <v>2400</v>
          </cell>
          <cell r="G75">
            <v>0</v>
          </cell>
          <cell r="H75">
            <v>27</v>
          </cell>
          <cell r="I75">
            <v>447</v>
          </cell>
          <cell r="J75">
            <v>458.17499999999995</v>
          </cell>
          <cell r="K75">
            <v>704.21100000000001</v>
          </cell>
        </row>
        <row r="76">
          <cell r="D76">
            <v>691772248032461</v>
          </cell>
          <cell r="E76">
            <v>8.7000000000000001E-4</v>
          </cell>
          <cell r="F76">
            <v>2460</v>
          </cell>
          <cell r="G76">
            <v>0</v>
          </cell>
          <cell r="H76">
            <v>0</v>
          </cell>
          <cell r="I76">
            <v>2.1402000000000001</v>
          </cell>
          <cell r="J76">
            <v>2.193705</v>
          </cell>
          <cell r="K76">
            <v>3.3708000000000005</v>
          </cell>
        </row>
        <row r="77">
          <cell r="D77">
            <v>6917722480324620</v>
          </cell>
          <cell r="E77">
            <v>1.7000000000000001E-2</v>
          </cell>
          <cell r="F77">
            <v>2460</v>
          </cell>
          <cell r="G77">
            <v>0</v>
          </cell>
          <cell r="H77">
            <v>7.5</v>
          </cell>
          <cell r="I77">
            <v>49.32</v>
          </cell>
          <cell r="J77">
            <v>50.552999999999997</v>
          </cell>
          <cell r="K77">
            <v>77.698000000000008</v>
          </cell>
        </row>
        <row r="78">
          <cell r="D78">
            <v>691772248032181</v>
          </cell>
          <cell r="E78">
            <v>0.17499999999999999</v>
          </cell>
          <cell r="F78">
            <v>2460</v>
          </cell>
          <cell r="G78">
            <v>0</v>
          </cell>
          <cell r="H78">
            <v>27</v>
          </cell>
          <cell r="I78">
            <v>457.5</v>
          </cell>
          <cell r="J78">
            <v>468.93749999999994</v>
          </cell>
          <cell r="K78">
            <v>720.75760000000002</v>
          </cell>
        </row>
        <row r="79">
          <cell r="D79">
            <v>691772248032461</v>
          </cell>
          <cell r="E79">
            <v>8.7000000000000001E-4</v>
          </cell>
          <cell r="F79">
            <v>2575</v>
          </cell>
          <cell r="G79">
            <v>0</v>
          </cell>
          <cell r="H79">
            <v>0</v>
          </cell>
          <cell r="I79">
            <v>2.2402500000000001</v>
          </cell>
          <cell r="J79">
            <v>2.2962562499999999</v>
          </cell>
          <cell r="K79">
            <v>3.5298000000000003</v>
          </cell>
        </row>
        <row r="80">
          <cell r="D80">
            <v>6917722480324620</v>
          </cell>
          <cell r="E80">
            <v>1.78E-2</v>
          </cell>
          <cell r="F80">
            <v>2575</v>
          </cell>
          <cell r="G80">
            <v>0</v>
          </cell>
          <cell r="H80">
            <v>7.5</v>
          </cell>
          <cell r="I80">
            <v>53.335000000000001</v>
          </cell>
          <cell r="J80">
            <v>54.668374999999997</v>
          </cell>
          <cell r="K80">
            <v>84.026200000000003</v>
          </cell>
        </row>
        <row r="81">
          <cell r="D81">
            <v>917722480324618</v>
          </cell>
          <cell r="E81">
            <v>0.17499999999999999</v>
          </cell>
          <cell r="F81">
            <v>2575</v>
          </cell>
          <cell r="G81">
            <v>0</v>
          </cell>
          <cell r="H81">
            <v>72</v>
          </cell>
          <cell r="I81">
            <v>522.625</v>
          </cell>
          <cell r="J81">
            <v>535.69062499999995</v>
          </cell>
          <cell r="K81">
            <v>823.35500000000002</v>
          </cell>
        </row>
        <row r="82">
          <cell r="D82">
            <v>123698333</v>
          </cell>
          <cell r="E82">
            <v>0.18</v>
          </cell>
          <cell r="F82">
            <v>3800</v>
          </cell>
          <cell r="H82">
            <v>72</v>
          </cell>
          <cell r="I82">
            <v>756</v>
          </cell>
          <cell r="J82">
            <v>774.9</v>
          </cell>
          <cell r="K82">
            <v>1191.0265999999999</v>
          </cell>
        </row>
        <row r="83">
          <cell r="D83">
            <v>1833332858</v>
          </cell>
          <cell r="E83">
            <v>1</v>
          </cell>
          <cell r="F83">
            <v>173.25</v>
          </cell>
          <cell r="G83">
            <v>0</v>
          </cell>
          <cell r="H83">
            <v>0</v>
          </cell>
          <cell r="I83">
            <v>173.25</v>
          </cell>
          <cell r="J83">
            <v>177.58124999999998</v>
          </cell>
          <cell r="K83">
            <v>283.23900000000003</v>
          </cell>
        </row>
        <row r="84">
          <cell r="D84">
            <v>125123568</v>
          </cell>
          <cell r="E84">
            <v>2.5499999999999998</v>
          </cell>
          <cell r="I84">
            <v>2.5499999999999998</v>
          </cell>
          <cell r="J84">
            <v>2.6137499999999996</v>
          </cell>
          <cell r="K84">
            <v>4.0174000000000003</v>
          </cell>
        </row>
        <row r="86">
          <cell r="D86">
            <v>691772241540</v>
          </cell>
          <cell r="E86">
            <v>8.9999999999999998E-4</v>
          </cell>
          <cell r="F86">
            <v>3750</v>
          </cell>
          <cell r="G86">
            <v>0</v>
          </cell>
          <cell r="I86">
            <v>3.375</v>
          </cell>
          <cell r="J86">
            <v>3.4593749999999996</v>
          </cell>
          <cell r="K86">
            <v>5.3212000000000002</v>
          </cell>
        </row>
        <row r="87">
          <cell r="D87">
            <v>69177224154020</v>
          </cell>
          <cell r="E87">
            <v>1.7000000000000001E-2</v>
          </cell>
          <cell r="F87">
            <v>3750</v>
          </cell>
          <cell r="G87">
            <v>0</v>
          </cell>
          <cell r="H87">
            <v>7.5</v>
          </cell>
          <cell r="I87">
            <v>71.25</v>
          </cell>
          <cell r="J87">
            <v>73.03125</v>
          </cell>
          <cell r="K87">
            <v>112.254</v>
          </cell>
        </row>
        <row r="88">
          <cell r="D88">
            <v>691772241540180</v>
          </cell>
          <cell r="E88">
            <v>0.18</v>
          </cell>
          <cell r="F88">
            <v>3750</v>
          </cell>
          <cell r="G88">
            <v>0</v>
          </cell>
          <cell r="H88">
            <v>72</v>
          </cell>
          <cell r="I88">
            <v>747</v>
          </cell>
          <cell r="J88">
            <v>765.67499999999995</v>
          </cell>
          <cell r="K88">
            <v>1176.8438000000001</v>
          </cell>
        </row>
        <row r="92">
          <cell r="D92">
            <v>691772243332</v>
          </cell>
          <cell r="E92">
            <v>8.9999999999999998E-4</v>
          </cell>
          <cell r="F92">
            <v>4320</v>
          </cell>
          <cell r="H92">
            <v>0</v>
          </cell>
          <cell r="I92">
            <v>3.8879999999999999</v>
          </cell>
          <cell r="J92">
            <v>3.9851999999999994</v>
          </cell>
          <cell r="K92">
            <v>6.1268000000000002</v>
          </cell>
        </row>
        <row r="93">
          <cell r="D93">
            <v>6917722433320</v>
          </cell>
          <cell r="E93">
            <v>1.7000000000000001E-2</v>
          </cell>
          <cell r="F93">
            <v>4320</v>
          </cell>
          <cell r="H93">
            <v>7.5</v>
          </cell>
          <cell r="I93">
            <v>80.940000000000012</v>
          </cell>
          <cell r="J93">
            <v>82.96350000000001</v>
          </cell>
          <cell r="K93">
            <v>127.518</v>
          </cell>
        </row>
        <row r="94">
          <cell r="D94">
            <v>69177224333200</v>
          </cell>
          <cell r="E94">
            <v>0.18</v>
          </cell>
          <cell r="F94">
            <v>4320</v>
          </cell>
          <cell r="H94">
            <v>72</v>
          </cell>
          <cell r="I94">
            <v>849.6</v>
          </cell>
          <cell r="J94">
            <v>870.83999999999992</v>
          </cell>
          <cell r="K94">
            <v>1338.4832000000001</v>
          </cell>
        </row>
        <row r="95">
          <cell r="D95">
            <v>6917722433321</v>
          </cell>
          <cell r="E95">
            <v>8.7000000000000001E-4</v>
          </cell>
          <cell r="F95">
            <v>4320</v>
          </cell>
          <cell r="H95">
            <v>3</v>
          </cell>
          <cell r="I95">
            <v>6.7584</v>
          </cell>
          <cell r="J95">
            <v>6.9273599999999993</v>
          </cell>
          <cell r="K95">
            <v>12.047999999999998</v>
          </cell>
        </row>
        <row r="96">
          <cell r="D96">
            <v>6917722433344</v>
          </cell>
          <cell r="E96">
            <v>3.5999999999999999E-3</v>
          </cell>
          <cell r="F96">
            <v>4320</v>
          </cell>
          <cell r="H96">
            <v>5</v>
          </cell>
          <cell r="I96">
            <v>20.552</v>
          </cell>
          <cell r="J96">
            <v>21.065799999999999</v>
          </cell>
          <cell r="K96">
            <v>36.659999999999997</v>
          </cell>
        </row>
        <row r="97">
          <cell r="D97">
            <v>69177225301</v>
          </cell>
          <cell r="E97">
            <v>8.9999999999999998E-4</v>
          </cell>
          <cell r="F97">
            <v>5250</v>
          </cell>
          <cell r="H97">
            <v>3</v>
          </cell>
          <cell r="I97">
            <v>7.7249999999999996</v>
          </cell>
          <cell r="J97">
            <v>7.918124999999999</v>
          </cell>
          <cell r="K97">
            <v>13.776</v>
          </cell>
        </row>
        <row r="98">
          <cell r="D98">
            <v>691772253018</v>
          </cell>
          <cell r="E98">
            <v>1.7000000000000001E-2</v>
          </cell>
          <cell r="F98">
            <v>5250</v>
          </cell>
          <cell r="H98">
            <v>7.5</v>
          </cell>
          <cell r="I98">
            <v>96.75</v>
          </cell>
          <cell r="J98">
            <v>99.168749999999989</v>
          </cell>
          <cell r="K98">
            <v>152.41739999999999</v>
          </cell>
        </row>
        <row r="99">
          <cell r="D99">
            <v>6917722530180</v>
          </cell>
          <cell r="E99">
            <v>0.18</v>
          </cell>
          <cell r="F99">
            <v>5250</v>
          </cell>
          <cell r="H99">
            <v>72</v>
          </cell>
          <cell r="I99">
            <v>1017</v>
          </cell>
          <cell r="J99">
            <v>1042.425</v>
          </cell>
          <cell r="K99">
            <v>1602.2112</v>
          </cell>
        </row>
        <row r="100">
          <cell r="D100">
            <v>691772253044</v>
          </cell>
          <cell r="E100">
            <v>3.5999999999999999E-3</v>
          </cell>
          <cell r="F100">
            <v>5250</v>
          </cell>
          <cell r="H100">
            <v>5</v>
          </cell>
          <cell r="I100">
            <v>23.9</v>
          </cell>
          <cell r="J100">
            <v>24.497499999999995</v>
          </cell>
          <cell r="K100">
            <v>42.624000000000002</v>
          </cell>
        </row>
        <row r="101">
          <cell r="D101">
            <v>69177225401</v>
          </cell>
          <cell r="E101">
            <v>8.9999999999999998E-4</v>
          </cell>
          <cell r="F101">
            <v>5150</v>
          </cell>
          <cell r="H101">
            <v>3</v>
          </cell>
          <cell r="I101">
            <v>7.6349999999999998</v>
          </cell>
          <cell r="J101">
            <v>7.825874999999999</v>
          </cell>
          <cell r="K101">
            <v>13.62</v>
          </cell>
        </row>
        <row r="102">
          <cell r="D102">
            <v>691772254018</v>
          </cell>
          <cell r="E102">
            <v>1.7000000000000001E-2</v>
          </cell>
          <cell r="F102">
            <v>5150</v>
          </cell>
          <cell r="H102">
            <v>7.5</v>
          </cell>
          <cell r="I102">
            <v>95.050000000000011</v>
          </cell>
          <cell r="J102">
            <v>97.42625000000001</v>
          </cell>
          <cell r="K102">
            <v>149.74620000000002</v>
          </cell>
        </row>
        <row r="103">
          <cell r="D103">
            <v>6917722540180</v>
          </cell>
          <cell r="E103">
            <v>0.18</v>
          </cell>
          <cell r="F103">
            <v>5150</v>
          </cell>
          <cell r="H103">
            <v>72</v>
          </cell>
          <cell r="I103">
            <v>999</v>
          </cell>
          <cell r="J103">
            <v>1023.9749999999999</v>
          </cell>
          <cell r="K103">
            <v>1573.8456000000001</v>
          </cell>
        </row>
        <row r="104">
          <cell r="D104">
            <v>691772254044</v>
          </cell>
          <cell r="E104">
            <v>3.5999999999999999E-3</v>
          </cell>
          <cell r="F104">
            <v>5150</v>
          </cell>
          <cell r="H104">
            <v>5</v>
          </cell>
          <cell r="I104">
            <v>23.54</v>
          </cell>
          <cell r="J104">
            <v>24.128499999999995</v>
          </cell>
          <cell r="K104">
            <v>41.988</v>
          </cell>
        </row>
        <row r="105">
          <cell r="D105">
            <v>6917725301</v>
          </cell>
          <cell r="E105">
            <v>8.9999999999999998E-4</v>
          </cell>
          <cell r="F105">
            <v>4870</v>
          </cell>
          <cell r="H105">
            <v>3</v>
          </cell>
          <cell r="I105">
            <v>7.383</v>
          </cell>
          <cell r="J105">
            <v>7.5675749999999997</v>
          </cell>
          <cell r="K105">
            <v>13.164</v>
          </cell>
        </row>
        <row r="106">
          <cell r="D106">
            <v>6917725304</v>
          </cell>
          <cell r="E106">
            <v>3.5999999999999999E-3</v>
          </cell>
          <cell r="F106">
            <v>4870</v>
          </cell>
          <cell r="H106">
            <v>5</v>
          </cell>
          <cell r="I106">
            <v>22.532</v>
          </cell>
          <cell r="J106">
            <v>23.095299999999998</v>
          </cell>
          <cell r="K106">
            <v>40.188000000000002</v>
          </cell>
        </row>
        <row r="107">
          <cell r="D107">
            <v>69177253020</v>
          </cell>
          <cell r="E107">
            <v>1.7999999999999999E-2</v>
          </cell>
          <cell r="F107">
            <v>4870</v>
          </cell>
          <cell r="H107">
            <v>7.5</v>
          </cell>
          <cell r="I107">
            <v>95.16</v>
          </cell>
          <cell r="J107">
            <v>97.538999999999987</v>
          </cell>
          <cell r="K107">
            <v>149.91580000000002</v>
          </cell>
        </row>
        <row r="108">
          <cell r="D108">
            <v>6917725401</v>
          </cell>
          <cell r="E108">
            <v>8.9999999999999998E-4</v>
          </cell>
          <cell r="F108">
            <v>4870</v>
          </cell>
          <cell r="H108">
            <v>3</v>
          </cell>
          <cell r="I108">
            <v>7.383</v>
          </cell>
          <cell r="J108">
            <v>7.5675749999999997</v>
          </cell>
          <cell r="K108">
            <v>13.164</v>
          </cell>
        </row>
        <row r="109">
          <cell r="D109">
            <v>6917725404</v>
          </cell>
          <cell r="E109">
            <v>3.5999999999999999E-3</v>
          </cell>
          <cell r="F109">
            <v>4870</v>
          </cell>
          <cell r="H109">
            <v>3</v>
          </cell>
          <cell r="I109">
            <v>20.532</v>
          </cell>
          <cell r="J109">
            <v>21.045299999999997</v>
          </cell>
          <cell r="K109">
            <v>36.623999999999995</v>
          </cell>
        </row>
        <row r="110">
          <cell r="D110">
            <v>69177254020</v>
          </cell>
          <cell r="E110">
            <v>1.7000000000000001E-2</v>
          </cell>
          <cell r="F110">
            <v>4870</v>
          </cell>
          <cell r="H110">
            <v>7.5</v>
          </cell>
          <cell r="I110">
            <v>90.29</v>
          </cell>
          <cell r="J110">
            <v>92.547250000000005</v>
          </cell>
          <cell r="K110">
            <v>142.2414</v>
          </cell>
        </row>
        <row r="111">
          <cell r="D111">
            <v>691772540205</v>
          </cell>
          <cell r="E111">
            <v>0.17499999999999999</v>
          </cell>
          <cell r="F111">
            <v>4870</v>
          </cell>
          <cell r="H111">
            <v>72</v>
          </cell>
          <cell r="I111">
            <v>924.25</v>
          </cell>
          <cell r="J111">
            <v>947.35624999999993</v>
          </cell>
          <cell r="K111">
            <v>1456.0902000000001</v>
          </cell>
        </row>
        <row r="112">
          <cell r="D112">
            <v>691772220210</v>
          </cell>
          <cell r="E112">
            <v>0.18</v>
          </cell>
          <cell r="F112">
            <v>2410</v>
          </cell>
          <cell r="H112">
            <v>27</v>
          </cell>
          <cell r="I112">
            <v>460.8</v>
          </cell>
          <cell r="J112">
            <v>472.32</v>
          </cell>
          <cell r="K112">
            <v>725.9516000000001</v>
          </cell>
        </row>
        <row r="113">
          <cell r="D113">
            <v>691772220211</v>
          </cell>
          <cell r="E113">
            <v>1.7000000000000001E-2</v>
          </cell>
          <cell r="F113">
            <v>2410</v>
          </cell>
          <cell r="H113">
            <v>7.5</v>
          </cell>
          <cell r="I113">
            <v>48.470000000000006</v>
          </cell>
          <cell r="J113">
            <v>49.681750000000001</v>
          </cell>
          <cell r="K113">
            <v>76.362400000000008</v>
          </cell>
        </row>
        <row r="114">
          <cell r="D114">
            <v>69177222020</v>
          </cell>
          <cell r="E114">
            <v>0.18</v>
          </cell>
          <cell r="F114">
            <v>2410</v>
          </cell>
          <cell r="H114">
            <v>27</v>
          </cell>
          <cell r="I114">
            <v>460.8</v>
          </cell>
          <cell r="J114">
            <v>472.32</v>
          </cell>
          <cell r="K114">
            <v>725.9516000000001</v>
          </cell>
        </row>
        <row r="115">
          <cell r="D115">
            <v>69177222021</v>
          </cell>
          <cell r="E115">
            <v>1.7000000000000001E-2</v>
          </cell>
          <cell r="F115">
            <v>2410</v>
          </cell>
          <cell r="H115">
            <v>7.5</v>
          </cell>
          <cell r="I115">
            <v>48.470000000000006</v>
          </cell>
          <cell r="J115">
            <v>49.681750000000001</v>
          </cell>
          <cell r="K115">
            <v>76.362400000000008</v>
          </cell>
        </row>
        <row r="116">
          <cell r="D116">
            <v>69177221500</v>
          </cell>
          <cell r="E116">
            <v>0.18</v>
          </cell>
          <cell r="I116">
            <v>860</v>
          </cell>
          <cell r="J116">
            <v>881.49999999999989</v>
          </cell>
          <cell r="K116">
            <v>1354.8708000000001</v>
          </cell>
        </row>
        <row r="117">
          <cell r="D117">
            <v>69177235547</v>
          </cell>
          <cell r="F117">
            <v>961</v>
          </cell>
          <cell r="G117">
            <v>0</v>
          </cell>
          <cell r="H117">
            <v>0</v>
          </cell>
          <cell r="I117">
            <v>961</v>
          </cell>
          <cell r="J117">
            <v>985.02499999999986</v>
          </cell>
          <cell r="K117">
            <v>1513.9874</v>
          </cell>
        </row>
        <row r="118">
          <cell r="D118">
            <v>69177237747</v>
          </cell>
          <cell r="F118">
            <v>130</v>
          </cell>
          <cell r="I118">
            <v>130</v>
          </cell>
          <cell r="J118">
            <v>133.25</v>
          </cell>
          <cell r="K118">
            <v>255.03720000000001</v>
          </cell>
        </row>
        <row r="119">
          <cell r="D119">
            <v>691772248018731</v>
          </cell>
          <cell r="E119">
            <v>8.9999999999999998E-4</v>
          </cell>
          <cell r="F119">
            <v>2480</v>
          </cell>
          <cell r="G119">
            <v>0</v>
          </cell>
          <cell r="H119">
            <v>0</v>
          </cell>
          <cell r="I119">
            <v>2.2319999999999998</v>
          </cell>
          <cell r="J119">
            <v>2.2877999999999994</v>
          </cell>
          <cell r="K119">
            <v>3.5192000000000001</v>
          </cell>
        </row>
        <row r="120">
          <cell r="D120">
            <v>6917722480187320</v>
          </cell>
          <cell r="E120">
            <v>1.7000000000000001E-2</v>
          </cell>
          <cell r="F120">
            <v>2480</v>
          </cell>
          <cell r="G120">
            <v>0</v>
          </cell>
          <cell r="H120">
            <v>7.5</v>
          </cell>
          <cell r="I120">
            <v>49.660000000000004</v>
          </cell>
          <cell r="J120">
            <v>50.901499999999999</v>
          </cell>
          <cell r="K120">
            <v>78.238600000000005</v>
          </cell>
        </row>
        <row r="121">
          <cell r="D121">
            <v>6917722480187180</v>
          </cell>
          <cell r="E121">
            <v>0.17499999999999999</v>
          </cell>
          <cell r="F121">
            <v>2480</v>
          </cell>
          <cell r="G121">
            <v>0</v>
          </cell>
          <cell r="H121">
            <v>27</v>
          </cell>
          <cell r="I121">
            <v>461</v>
          </cell>
          <cell r="J121">
            <v>472.52499999999998</v>
          </cell>
          <cell r="K121">
            <v>726.26959999999997</v>
          </cell>
        </row>
        <row r="122">
          <cell r="E122">
            <v>8.9999999999999998E-4</v>
          </cell>
          <cell r="F122">
            <v>2580</v>
          </cell>
          <cell r="G122">
            <v>0</v>
          </cell>
          <cell r="H122">
            <v>0</v>
          </cell>
          <cell r="I122">
            <v>2.3220000000000001</v>
          </cell>
          <cell r="J122">
            <v>2.3800499999999998</v>
          </cell>
          <cell r="K122">
            <v>3.6570000000000005</v>
          </cell>
        </row>
        <row r="123">
          <cell r="D123">
            <v>691772248324618</v>
          </cell>
          <cell r="E123">
            <v>1.7000000000000001E-2</v>
          </cell>
          <cell r="F123">
            <v>2580</v>
          </cell>
          <cell r="G123">
            <v>0</v>
          </cell>
          <cell r="H123">
            <v>7.5</v>
          </cell>
          <cell r="I123">
            <v>51.360000000000007</v>
          </cell>
          <cell r="J123">
            <v>52.644000000000005</v>
          </cell>
          <cell r="K123">
            <v>80.909800000000004</v>
          </cell>
        </row>
        <row r="124">
          <cell r="D124">
            <v>6917722483246180</v>
          </cell>
          <cell r="E124">
            <v>0.17499999999999999</v>
          </cell>
          <cell r="F124">
            <v>2580</v>
          </cell>
          <cell r="G124">
            <v>0</v>
          </cell>
          <cell r="H124">
            <v>72</v>
          </cell>
          <cell r="I124">
            <v>523.5</v>
          </cell>
          <cell r="J124">
            <v>536.58749999999998</v>
          </cell>
          <cell r="K124">
            <v>824.73299999999995</v>
          </cell>
        </row>
        <row r="125">
          <cell r="D125">
            <v>691772248031</v>
          </cell>
          <cell r="E125">
            <v>8.9999999999999998E-4</v>
          </cell>
          <cell r="F125">
            <v>2470</v>
          </cell>
          <cell r="G125">
            <v>0</v>
          </cell>
          <cell r="H125">
            <v>0</v>
          </cell>
          <cell r="I125">
            <v>2.2229999999999999</v>
          </cell>
          <cell r="J125">
            <v>2.2785749999999996</v>
          </cell>
          <cell r="K125">
            <v>3.4979999999999998</v>
          </cell>
        </row>
        <row r="126">
          <cell r="D126">
            <v>6917722480320</v>
          </cell>
          <cell r="E126">
            <v>1.7000000000000001E-2</v>
          </cell>
          <cell r="F126">
            <v>2470</v>
          </cell>
          <cell r="G126">
            <v>0</v>
          </cell>
          <cell r="H126">
            <v>7.5</v>
          </cell>
          <cell r="I126">
            <v>49.49</v>
          </cell>
          <cell r="J126">
            <v>50.727249999999998</v>
          </cell>
          <cell r="K126">
            <v>77.962999999999994</v>
          </cell>
        </row>
        <row r="127">
          <cell r="D127">
            <v>72177224803200</v>
          </cell>
          <cell r="E127">
            <v>0.17499999999999999</v>
          </cell>
          <cell r="F127">
            <v>2470</v>
          </cell>
          <cell r="G127">
            <v>0</v>
          </cell>
          <cell r="H127">
            <v>72</v>
          </cell>
          <cell r="I127">
            <v>504.25</v>
          </cell>
          <cell r="J127">
            <v>516.85624999999993</v>
          </cell>
          <cell r="K127">
            <v>794.40640000000008</v>
          </cell>
        </row>
        <row r="128">
          <cell r="D128">
            <v>69177224803200</v>
          </cell>
          <cell r="E128">
            <v>0.17499999999999999</v>
          </cell>
          <cell r="F128">
            <v>2470</v>
          </cell>
          <cell r="G128">
            <v>0</v>
          </cell>
          <cell r="H128">
            <v>27</v>
          </cell>
          <cell r="I128">
            <v>459.25</v>
          </cell>
          <cell r="J128">
            <v>470.73124999999993</v>
          </cell>
          <cell r="K128">
            <v>723.5136</v>
          </cell>
        </row>
        <row r="129">
          <cell r="D129">
            <v>69177224803301</v>
          </cell>
          <cell r="E129">
            <v>8.9999999999999998E-4</v>
          </cell>
          <cell r="F129">
            <v>2500</v>
          </cell>
          <cell r="G129">
            <v>0</v>
          </cell>
          <cell r="H129">
            <v>0</v>
          </cell>
          <cell r="I129">
            <v>2.25</v>
          </cell>
          <cell r="J129">
            <v>2.3062499999999999</v>
          </cell>
          <cell r="K129">
            <v>3.5404</v>
          </cell>
        </row>
        <row r="130">
          <cell r="D130">
            <v>691772248033020</v>
          </cell>
          <cell r="E130">
            <v>1.7000000000000001E-2</v>
          </cell>
          <cell r="F130">
            <v>2500</v>
          </cell>
          <cell r="G130">
            <v>0</v>
          </cell>
          <cell r="H130">
            <v>7.5</v>
          </cell>
          <cell r="I130">
            <v>50</v>
          </cell>
          <cell r="J130">
            <v>51.249999999999993</v>
          </cell>
          <cell r="K130">
            <v>78.768600000000006</v>
          </cell>
        </row>
        <row r="131">
          <cell r="D131">
            <v>721772248033080</v>
          </cell>
          <cell r="E131">
            <v>0.17499999999999999</v>
          </cell>
          <cell r="F131">
            <v>2500</v>
          </cell>
          <cell r="G131">
            <v>0</v>
          </cell>
          <cell r="H131">
            <v>72</v>
          </cell>
          <cell r="I131">
            <v>509.5</v>
          </cell>
          <cell r="J131">
            <v>522.23749999999995</v>
          </cell>
          <cell r="K131">
            <v>802.67440000000011</v>
          </cell>
        </row>
        <row r="132">
          <cell r="D132">
            <v>691772248033080</v>
          </cell>
          <cell r="E132">
            <v>0.17499999999999999</v>
          </cell>
          <cell r="F132">
            <v>2500</v>
          </cell>
          <cell r="G132">
            <v>0</v>
          </cell>
          <cell r="H132">
            <v>27</v>
          </cell>
          <cell r="I132">
            <v>464.5</v>
          </cell>
          <cell r="J132">
            <v>476.11249999999995</v>
          </cell>
          <cell r="K132">
            <v>731.78160000000003</v>
          </cell>
        </row>
        <row r="133">
          <cell r="D133">
            <v>69177224803381</v>
          </cell>
          <cell r="E133">
            <v>8.9999999999999998E-4</v>
          </cell>
          <cell r="F133">
            <v>2500</v>
          </cell>
          <cell r="G133">
            <v>0</v>
          </cell>
          <cell r="H133">
            <v>0</v>
          </cell>
          <cell r="I133">
            <v>1.71</v>
          </cell>
          <cell r="J133">
            <v>1.7527499999999998</v>
          </cell>
          <cell r="K133">
            <v>2.6924000000000001</v>
          </cell>
        </row>
        <row r="134">
          <cell r="D134">
            <v>691772248033820</v>
          </cell>
          <cell r="E134">
            <v>1.7000000000000001E-2</v>
          </cell>
          <cell r="F134">
            <v>2500</v>
          </cell>
          <cell r="G134">
            <v>0</v>
          </cell>
          <cell r="H134">
            <v>7.5</v>
          </cell>
          <cell r="I134">
            <v>39.800000000000004</v>
          </cell>
          <cell r="J134">
            <v>40.795000000000002</v>
          </cell>
          <cell r="K134">
            <v>62.699000000000005</v>
          </cell>
        </row>
        <row r="135">
          <cell r="D135">
            <v>721772248033880</v>
          </cell>
          <cell r="E135">
            <v>0.17499999999999999</v>
          </cell>
          <cell r="F135">
            <v>2500</v>
          </cell>
          <cell r="G135">
            <v>0</v>
          </cell>
          <cell r="H135">
            <v>72</v>
          </cell>
          <cell r="I135">
            <v>509.5</v>
          </cell>
          <cell r="J135">
            <v>522.23749999999995</v>
          </cell>
          <cell r="K135">
            <v>802.67440000000011</v>
          </cell>
        </row>
        <row r="136">
          <cell r="D136">
            <v>691772248033880</v>
          </cell>
          <cell r="E136">
            <v>0.17499999999999999</v>
          </cell>
          <cell r="F136">
            <v>2500</v>
          </cell>
          <cell r="G136">
            <v>0</v>
          </cell>
          <cell r="H136">
            <v>27</v>
          </cell>
          <cell r="I136">
            <v>464.5</v>
          </cell>
          <cell r="J136">
            <v>476.11249999999995</v>
          </cell>
          <cell r="K136">
            <v>731.78160000000003</v>
          </cell>
        </row>
        <row r="137">
          <cell r="D137">
            <v>69177224803721</v>
          </cell>
          <cell r="E137">
            <v>8.9999999999999998E-4</v>
          </cell>
          <cell r="F137">
            <v>2700</v>
          </cell>
          <cell r="G137">
            <v>0</v>
          </cell>
          <cell r="H137">
            <v>0</v>
          </cell>
          <cell r="I137">
            <v>2.4299999999999997</v>
          </cell>
          <cell r="J137">
            <v>2.4907499999999994</v>
          </cell>
          <cell r="K137">
            <v>3.8266</v>
          </cell>
        </row>
        <row r="138">
          <cell r="D138">
            <v>691772248037220</v>
          </cell>
          <cell r="E138">
            <v>1.7000000000000001E-2</v>
          </cell>
          <cell r="F138">
            <v>2700</v>
          </cell>
          <cell r="G138">
            <v>0</v>
          </cell>
          <cell r="H138">
            <v>7.5</v>
          </cell>
          <cell r="I138">
            <v>53.400000000000006</v>
          </cell>
          <cell r="J138">
            <v>54.734999999999999</v>
          </cell>
          <cell r="K138">
            <v>84.132200000000012</v>
          </cell>
        </row>
        <row r="139">
          <cell r="D139">
            <v>7217722480347280</v>
          </cell>
          <cell r="E139">
            <v>0.18</v>
          </cell>
          <cell r="F139">
            <v>2700</v>
          </cell>
          <cell r="G139">
            <v>0</v>
          </cell>
          <cell r="H139">
            <v>72</v>
          </cell>
          <cell r="I139">
            <v>558</v>
          </cell>
          <cell r="J139">
            <v>571.94999999999993</v>
          </cell>
          <cell r="K139">
            <v>879.08980000000008</v>
          </cell>
        </row>
        <row r="140">
          <cell r="D140">
            <v>6917722480347280</v>
          </cell>
          <cell r="E140">
            <v>0.18</v>
          </cell>
          <cell r="F140">
            <v>2700</v>
          </cell>
          <cell r="G140">
            <v>0</v>
          </cell>
          <cell r="H140">
            <v>27</v>
          </cell>
          <cell r="I140">
            <v>513</v>
          </cell>
          <cell r="J140">
            <v>525.82499999999993</v>
          </cell>
          <cell r="K140">
            <v>808.19700000000012</v>
          </cell>
        </row>
        <row r="141">
          <cell r="D141">
            <v>94081025731001</v>
          </cell>
          <cell r="E141">
            <v>8.9999999999999998E-4</v>
          </cell>
          <cell r="F141">
            <v>2680</v>
          </cell>
          <cell r="G141">
            <v>0</v>
          </cell>
          <cell r="H141">
            <v>0</v>
          </cell>
          <cell r="I141">
            <v>2.4119999999999999</v>
          </cell>
          <cell r="J141">
            <v>2.4722999999999997</v>
          </cell>
          <cell r="K141">
            <v>3.7948000000000004</v>
          </cell>
        </row>
        <row r="142">
          <cell r="D142">
            <v>940810257310020</v>
          </cell>
          <cell r="E142">
            <v>1.7000000000000001E-2</v>
          </cell>
          <cell r="F142">
            <v>2680</v>
          </cell>
          <cell r="G142">
            <v>0</v>
          </cell>
          <cell r="H142">
            <v>7.5</v>
          </cell>
          <cell r="I142">
            <v>53.06</v>
          </cell>
          <cell r="J142">
            <v>54.386499999999998</v>
          </cell>
          <cell r="K142">
            <v>83.5916</v>
          </cell>
        </row>
        <row r="143">
          <cell r="D143">
            <v>940810257310080</v>
          </cell>
          <cell r="E143">
            <v>0.18</v>
          </cell>
          <cell r="F143">
            <v>2680</v>
          </cell>
          <cell r="G143">
            <v>0</v>
          </cell>
          <cell r="H143">
            <v>72</v>
          </cell>
          <cell r="I143">
            <v>554.4</v>
          </cell>
          <cell r="J143">
            <v>568.25999999999988</v>
          </cell>
          <cell r="K143">
            <v>873.41880000000003</v>
          </cell>
        </row>
        <row r="144">
          <cell r="D144">
            <v>94081025734721</v>
          </cell>
          <cell r="E144">
            <v>8.9999999999999998E-4</v>
          </cell>
          <cell r="F144">
            <v>2880</v>
          </cell>
          <cell r="G144">
            <v>0</v>
          </cell>
          <cell r="H144">
            <v>0</v>
          </cell>
          <cell r="I144">
            <v>2.5920000000000001</v>
          </cell>
          <cell r="J144">
            <v>2.6568000000000001</v>
          </cell>
          <cell r="K144">
            <v>4.0810000000000004</v>
          </cell>
        </row>
        <row r="145">
          <cell r="D145">
            <v>940810257347218</v>
          </cell>
          <cell r="E145">
            <v>1.7000000000000001E-2</v>
          </cell>
          <cell r="F145">
            <v>2880</v>
          </cell>
          <cell r="G145">
            <v>0</v>
          </cell>
          <cell r="H145">
            <v>7.5</v>
          </cell>
          <cell r="I145">
            <v>56.46</v>
          </cell>
          <cell r="J145">
            <v>57.871499999999997</v>
          </cell>
          <cell r="K145">
            <v>88.944599999999994</v>
          </cell>
        </row>
        <row r="146">
          <cell r="D146">
            <v>9408102573472180</v>
          </cell>
          <cell r="E146">
            <v>0.18</v>
          </cell>
          <cell r="F146">
            <v>2880</v>
          </cell>
          <cell r="G146">
            <v>0</v>
          </cell>
          <cell r="H146">
            <v>72</v>
          </cell>
          <cell r="I146">
            <v>590.4</v>
          </cell>
          <cell r="J146">
            <v>605.16</v>
          </cell>
          <cell r="K146">
            <v>930.12880000000007</v>
          </cell>
        </row>
        <row r="147">
          <cell r="D147">
            <v>94081025732721</v>
          </cell>
          <cell r="E147">
            <v>8.9999999999999998E-4</v>
          </cell>
          <cell r="F147">
            <v>3200</v>
          </cell>
          <cell r="G147">
            <v>0</v>
          </cell>
          <cell r="H147">
            <v>0</v>
          </cell>
          <cell r="I147">
            <v>2.88</v>
          </cell>
          <cell r="J147">
            <v>2.9519999999999995</v>
          </cell>
          <cell r="K147">
            <v>4.5368000000000004</v>
          </cell>
        </row>
        <row r="148">
          <cell r="D148">
            <v>940810257327218</v>
          </cell>
          <cell r="E148">
            <v>1.7000000000000001E-2</v>
          </cell>
          <cell r="F148">
            <v>3200</v>
          </cell>
          <cell r="G148">
            <v>0</v>
          </cell>
          <cell r="H148">
            <v>7.5</v>
          </cell>
          <cell r="I148">
            <v>61.900000000000006</v>
          </cell>
          <cell r="J148">
            <v>63.447499999999998</v>
          </cell>
          <cell r="K148">
            <v>97.52000000000001</v>
          </cell>
        </row>
        <row r="149">
          <cell r="D149">
            <v>9408102573272180</v>
          </cell>
          <cell r="E149">
            <v>0.18</v>
          </cell>
          <cell r="F149">
            <v>3200</v>
          </cell>
          <cell r="G149">
            <v>0</v>
          </cell>
          <cell r="H149">
            <v>72</v>
          </cell>
          <cell r="I149">
            <v>648</v>
          </cell>
          <cell r="J149">
            <v>664.19999999999993</v>
          </cell>
          <cell r="K149">
            <v>1020.8754000000001</v>
          </cell>
        </row>
        <row r="150">
          <cell r="D150">
            <v>19680920456581</v>
          </cell>
          <cell r="E150">
            <v>8.9999999999999998E-4</v>
          </cell>
          <cell r="F150">
            <v>3500</v>
          </cell>
          <cell r="G150">
            <v>0</v>
          </cell>
          <cell r="H150">
            <v>0</v>
          </cell>
          <cell r="I150">
            <v>3.15</v>
          </cell>
          <cell r="J150">
            <v>3.2287499999999998</v>
          </cell>
          <cell r="K150">
            <v>4.9607999999999999</v>
          </cell>
        </row>
        <row r="151">
          <cell r="D151">
            <v>196809204565818</v>
          </cell>
          <cell r="E151">
            <v>1.7000000000000001E-2</v>
          </cell>
          <cell r="F151">
            <v>3500</v>
          </cell>
          <cell r="G151">
            <v>0</v>
          </cell>
          <cell r="H151">
            <v>7.5</v>
          </cell>
          <cell r="I151">
            <v>67</v>
          </cell>
          <cell r="J151">
            <v>68.674999999999997</v>
          </cell>
          <cell r="K151">
            <v>105.5548</v>
          </cell>
        </row>
        <row r="152">
          <cell r="D152">
            <v>1968092045658180</v>
          </cell>
          <cell r="E152">
            <v>0.18</v>
          </cell>
          <cell r="F152">
            <v>3500</v>
          </cell>
          <cell r="G152">
            <v>0</v>
          </cell>
          <cell r="H152">
            <v>72</v>
          </cell>
          <cell r="I152">
            <v>702</v>
          </cell>
          <cell r="J152">
            <v>719.55</v>
          </cell>
          <cell r="K152">
            <v>1105.951</v>
          </cell>
        </row>
        <row r="153">
          <cell r="D153">
            <v>19680920448381</v>
          </cell>
          <cell r="E153">
            <v>8.9999999999999998E-4</v>
          </cell>
          <cell r="F153">
            <v>2500</v>
          </cell>
          <cell r="G153">
            <v>0</v>
          </cell>
          <cell r="H153">
            <v>0</v>
          </cell>
          <cell r="I153">
            <v>2.25</v>
          </cell>
          <cell r="J153">
            <v>2.3062499999999999</v>
          </cell>
          <cell r="K153">
            <v>3.6739999999999999</v>
          </cell>
        </row>
        <row r="154">
          <cell r="D154">
            <v>196809204483818</v>
          </cell>
          <cell r="E154">
            <v>1.7000000000000001E-2</v>
          </cell>
          <cell r="F154">
            <v>2500</v>
          </cell>
          <cell r="G154">
            <v>0</v>
          </cell>
          <cell r="H154">
            <v>7.5</v>
          </cell>
          <cell r="I154">
            <v>50</v>
          </cell>
          <cell r="J154">
            <v>51.249999999999993</v>
          </cell>
          <cell r="K154">
            <v>81.741000000000014</v>
          </cell>
        </row>
        <row r="155">
          <cell r="D155">
            <v>1968092044838180</v>
          </cell>
          <cell r="E155">
            <v>0.18</v>
          </cell>
          <cell r="F155">
            <v>2500</v>
          </cell>
          <cell r="G155">
            <v>0</v>
          </cell>
          <cell r="H155">
            <v>72</v>
          </cell>
          <cell r="I155">
            <v>522</v>
          </cell>
          <cell r="J155">
            <v>535.04999999999995</v>
          </cell>
          <cell r="K155">
            <v>853.40200000000016</v>
          </cell>
        </row>
        <row r="156">
          <cell r="D156">
            <v>691770456581</v>
          </cell>
          <cell r="E156">
            <v>8.9999999999999998E-4</v>
          </cell>
          <cell r="F156">
            <v>5400</v>
          </cell>
          <cell r="H156">
            <v>3</v>
          </cell>
          <cell r="I156">
            <v>7.8599999999999994</v>
          </cell>
          <cell r="J156">
            <v>8.056499999999998</v>
          </cell>
          <cell r="K156">
            <v>14.016</v>
          </cell>
        </row>
        <row r="157">
          <cell r="D157">
            <v>6917704565844</v>
          </cell>
          <cell r="E157">
            <v>3.5999999999999999E-3</v>
          </cell>
          <cell r="F157">
            <v>5400</v>
          </cell>
          <cell r="H157">
            <v>5</v>
          </cell>
          <cell r="I157">
            <v>24.439999999999998</v>
          </cell>
          <cell r="J157">
            <v>25.050999999999995</v>
          </cell>
          <cell r="K157">
            <v>43.583999999999996</v>
          </cell>
        </row>
        <row r="158">
          <cell r="D158">
            <v>6917704565818</v>
          </cell>
          <cell r="E158">
            <v>1.7000000000000001E-2</v>
          </cell>
          <cell r="F158">
            <v>5400</v>
          </cell>
          <cell r="H158">
            <v>7.5</v>
          </cell>
          <cell r="I158">
            <v>99.300000000000011</v>
          </cell>
          <cell r="J158">
            <v>101.7825</v>
          </cell>
          <cell r="K158">
            <v>156.43480000000002</v>
          </cell>
        </row>
        <row r="159">
          <cell r="D159">
            <v>69177045658180</v>
          </cell>
          <cell r="E159">
            <v>0.17499999999999999</v>
          </cell>
          <cell r="F159">
            <v>5400</v>
          </cell>
          <cell r="H159">
            <v>72</v>
          </cell>
          <cell r="I159">
            <v>1016.9999999999999</v>
          </cell>
          <cell r="J159">
            <v>1042.4249999999997</v>
          </cell>
          <cell r="K159">
            <v>1602.2112</v>
          </cell>
        </row>
        <row r="160">
          <cell r="D160">
            <v>691772248289</v>
          </cell>
          <cell r="E160">
            <v>8.9999999999999993E-3</v>
          </cell>
          <cell r="I160">
            <v>31.2</v>
          </cell>
          <cell r="J160">
            <v>31.979999999999997</v>
          </cell>
          <cell r="K160">
            <v>49.152200000000001</v>
          </cell>
        </row>
        <row r="161">
          <cell r="D161">
            <v>192077001</v>
          </cell>
          <cell r="E161">
            <v>1</v>
          </cell>
          <cell r="F161">
            <v>735</v>
          </cell>
          <cell r="I161">
            <v>735</v>
          </cell>
          <cell r="J161">
            <v>753.37499999999989</v>
          </cell>
          <cell r="K161">
            <v>1157.9334000000001</v>
          </cell>
        </row>
        <row r="162">
          <cell r="D162">
            <v>6917722420</v>
          </cell>
          <cell r="E162">
            <v>0.02</v>
          </cell>
          <cell r="F162">
            <v>1840</v>
          </cell>
          <cell r="H162">
            <v>7.5</v>
          </cell>
          <cell r="I162">
            <v>44.300000000000004</v>
          </cell>
          <cell r="J162">
            <v>45.407499999999999</v>
          </cell>
          <cell r="K162">
            <v>69.790400000000005</v>
          </cell>
        </row>
        <row r="163">
          <cell r="D163">
            <v>69177224210</v>
          </cell>
          <cell r="E163">
            <v>0.21</v>
          </cell>
          <cell r="F163">
            <v>1840</v>
          </cell>
          <cell r="H163">
            <v>65</v>
          </cell>
          <cell r="I163">
            <v>451.4</v>
          </cell>
          <cell r="J163">
            <v>462.68499999999995</v>
          </cell>
          <cell r="K163">
            <v>711.14340000000004</v>
          </cell>
        </row>
        <row r="164">
          <cell r="D164">
            <v>6917721120</v>
          </cell>
          <cell r="E164">
            <v>0.21</v>
          </cell>
          <cell r="F164">
            <v>1870</v>
          </cell>
          <cell r="H164">
            <v>65</v>
          </cell>
          <cell r="I164">
            <v>457.7</v>
          </cell>
          <cell r="J164">
            <v>469.14249999999993</v>
          </cell>
          <cell r="K164">
            <v>721.07560000000001</v>
          </cell>
        </row>
        <row r="165">
          <cell r="D165">
            <v>69177211210</v>
          </cell>
          <cell r="E165">
            <v>0.02</v>
          </cell>
          <cell r="F165">
            <v>1870</v>
          </cell>
          <cell r="H165">
            <v>7.5</v>
          </cell>
          <cell r="I165">
            <v>44.9</v>
          </cell>
          <cell r="J165">
            <v>46.022499999999994</v>
          </cell>
          <cell r="K165">
            <v>70.733800000000002</v>
          </cell>
        </row>
        <row r="166">
          <cell r="D166">
            <v>6917721220</v>
          </cell>
          <cell r="E166">
            <v>0.02</v>
          </cell>
          <cell r="F166">
            <v>1900</v>
          </cell>
          <cell r="H166">
            <v>7.5</v>
          </cell>
          <cell r="I166">
            <v>45.5</v>
          </cell>
          <cell r="J166">
            <v>46.637499999999996</v>
          </cell>
          <cell r="K166">
            <v>71.677200000000013</v>
          </cell>
        </row>
        <row r="167">
          <cell r="D167">
            <v>69177212210</v>
          </cell>
          <cell r="E167">
            <v>0.21</v>
          </cell>
          <cell r="F167">
            <v>1900</v>
          </cell>
          <cell r="H167">
            <v>65</v>
          </cell>
          <cell r="I167">
            <v>464</v>
          </cell>
          <cell r="J167">
            <v>475.59999999999997</v>
          </cell>
          <cell r="K167">
            <v>730.99720000000002</v>
          </cell>
        </row>
        <row r="168">
          <cell r="D168">
            <v>6917704575901</v>
          </cell>
          <cell r="E168">
            <v>8.9999999999999998E-4</v>
          </cell>
          <cell r="F168">
            <v>7500</v>
          </cell>
          <cell r="H168">
            <v>3</v>
          </cell>
          <cell r="I168">
            <v>9.75</v>
          </cell>
          <cell r="J168">
            <v>9.9937499999999986</v>
          </cell>
          <cell r="K168">
            <v>17.387999999999998</v>
          </cell>
        </row>
        <row r="169">
          <cell r="D169">
            <v>69177045759044</v>
          </cell>
          <cell r="E169">
            <v>3.5999999999999999E-3</v>
          </cell>
          <cell r="F169">
            <v>7500</v>
          </cell>
          <cell r="H169">
            <v>5</v>
          </cell>
          <cell r="I169">
            <v>32</v>
          </cell>
          <cell r="J169">
            <v>32.799999999999997</v>
          </cell>
          <cell r="K169">
            <v>57.072000000000003</v>
          </cell>
        </row>
        <row r="170">
          <cell r="D170">
            <v>69177045759018</v>
          </cell>
          <cell r="E170">
            <v>1.7000000000000001E-2</v>
          </cell>
          <cell r="F170">
            <v>7500</v>
          </cell>
          <cell r="H170">
            <v>7.5</v>
          </cell>
          <cell r="I170">
            <v>135</v>
          </cell>
          <cell r="J170">
            <v>138.375</v>
          </cell>
          <cell r="K170">
            <v>212.67839999999998</v>
          </cell>
        </row>
        <row r="171">
          <cell r="D171">
            <v>691770457590180</v>
          </cell>
          <cell r="E171">
            <v>0.18</v>
          </cell>
          <cell r="F171">
            <v>7500</v>
          </cell>
          <cell r="H171">
            <v>72</v>
          </cell>
          <cell r="I171">
            <v>1422</v>
          </cell>
          <cell r="J171">
            <v>1457.55</v>
          </cell>
          <cell r="K171">
            <v>2240.2570000000001</v>
          </cell>
        </row>
        <row r="172">
          <cell r="D172">
            <v>25691771</v>
          </cell>
          <cell r="E172">
            <v>1</v>
          </cell>
          <cell r="H172">
            <v>2.3000000000000003</v>
          </cell>
          <cell r="I172">
            <v>19.9404</v>
          </cell>
          <cell r="J172">
            <v>34.250216000000002</v>
          </cell>
          <cell r="K172">
            <v>34.250216000000002</v>
          </cell>
        </row>
      </sheetData>
      <sheetData sheetId="2"/>
      <sheetData sheetId="3"/>
      <sheetData sheetId="4">
        <row r="7">
          <cell r="I7">
            <v>46154</v>
          </cell>
          <cell r="K7" t="str">
            <v>ЦЕНА ЗАВОДА В БЕЛ РУБ</v>
          </cell>
          <cell r="L7" t="str">
            <v>ВЕС В КГ</v>
          </cell>
          <cell r="M7" t="str">
            <v>ДОСТАВКА В РБ</v>
          </cell>
          <cell r="P7" t="str">
            <v>МАРКА + НАКЛЕЙКА</v>
          </cell>
          <cell r="Q7" t="str">
            <v>ИТОГО себест на складе РБ</v>
          </cell>
          <cell r="R7" t="str">
            <v>проверка</v>
          </cell>
          <cell r="S7" t="str">
            <v>НАЦЕНКА</v>
          </cell>
          <cell r="T7" t="str">
            <v xml:space="preserve">БАЗА БЕЗ НДС </v>
          </cell>
        </row>
        <row r="8">
          <cell r="G8" t="str">
            <v>Артикул</v>
          </cell>
          <cell r="H8" t="str">
            <v>упак/шт.</v>
          </cell>
          <cell r="I8" t="str">
            <v>Производитель</v>
          </cell>
          <cell r="J8" t="str">
            <v>KZ / BY
 без НДС</v>
          </cell>
          <cell r="S8">
            <v>1.544</v>
          </cell>
        </row>
        <row r="10">
          <cell r="G10">
            <v>81815</v>
          </cell>
          <cell r="H10" t="str">
            <v>1 шт.</v>
          </cell>
          <cell r="I10" t="str">
            <v>РОЛЬФ ЛУБРИКАНТС ГМБХ</v>
          </cell>
          <cell r="J10">
            <v>5033.3999999999996</v>
          </cell>
          <cell r="K10">
            <v>192.27587999999997</v>
          </cell>
          <cell r="L10">
            <v>18</v>
          </cell>
          <cell r="M10">
            <v>1.3499999999999999</v>
          </cell>
          <cell r="Q10">
            <v>193.62587999999997</v>
          </cell>
          <cell r="R10">
            <v>298.95835871999998</v>
          </cell>
          <cell r="S10">
            <v>1.544</v>
          </cell>
          <cell r="T10">
            <v>298.95999999999998</v>
          </cell>
        </row>
        <row r="11">
          <cell r="G11">
            <v>81821</v>
          </cell>
          <cell r="H11" t="str">
            <v>1 шт.</v>
          </cell>
          <cell r="I11" t="str">
            <v>РОЛЬФ ЛУБРИКАНТС ГМБХ</v>
          </cell>
          <cell r="J11">
            <v>4844.8</v>
          </cell>
          <cell r="K11">
            <v>185.07136</v>
          </cell>
          <cell r="L11">
            <v>17</v>
          </cell>
          <cell r="M11">
            <v>1.2749999999999999</v>
          </cell>
          <cell r="Q11">
            <v>186.34636</v>
          </cell>
          <cell r="R11">
            <v>287.71877984000002</v>
          </cell>
          <cell r="S11">
            <v>1.544</v>
          </cell>
          <cell r="T11">
            <v>287.72000000000003</v>
          </cell>
        </row>
        <row r="12">
          <cell r="G12">
            <v>81814</v>
          </cell>
          <cell r="H12" t="str">
            <v>1 шт.</v>
          </cell>
          <cell r="I12" t="str">
            <v>РОЛЬФ ЛУБРИКАНТС ГМБХ</v>
          </cell>
          <cell r="J12">
            <v>5113.1000000000004</v>
          </cell>
          <cell r="K12">
            <v>195.32042000000001</v>
          </cell>
          <cell r="L12">
            <v>18</v>
          </cell>
          <cell r="M12">
            <v>1.3499999999999999</v>
          </cell>
          <cell r="Q12">
            <v>196.67042000000001</v>
          </cell>
          <cell r="R12">
            <v>303.65912847999999</v>
          </cell>
          <cell r="S12">
            <v>1.544</v>
          </cell>
          <cell r="T12">
            <v>303.66000000000003</v>
          </cell>
        </row>
        <row r="13">
          <cell r="G13">
            <v>81822</v>
          </cell>
          <cell r="H13" t="str">
            <v>1 шт.</v>
          </cell>
          <cell r="I13" t="str">
            <v>РОЛЬФ ЛУБРИКАНТС ГМБХ</v>
          </cell>
          <cell r="J13">
            <v>4920</v>
          </cell>
          <cell r="K13">
            <v>187.94399999999999</v>
          </cell>
          <cell r="L13">
            <v>17</v>
          </cell>
          <cell r="M13">
            <v>1.2749999999999999</v>
          </cell>
          <cell r="Q13">
            <v>189.21899999999999</v>
          </cell>
          <cell r="R13">
            <v>292.15413599999999</v>
          </cell>
          <cell r="S13">
            <v>1.544</v>
          </cell>
          <cell r="T13">
            <v>292.14999999999998</v>
          </cell>
        </row>
        <row r="14">
          <cell r="G14">
            <v>81816</v>
          </cell>
          <cell r="H14" t="str">
            <v>1 шт.</v>
          </cell>
          <cell r="I14" t="str">
            <v>РОЛЬФ ЛУБРИКАНТС ГМБХ</v>
          </cell>
          <cell r="J14">
            <v>5314.3</v>
          </cell>
          <cell r="K14">
            <v>203.00626</v>
          </cell>
          <cell r="L14">
            <v>18</v>
          </cell>
          <cell r="M14">
            <v>1.3499999999999999</v>
          </cell>
          <cell r="Q14">
            <v>204.35625999999999</v>
          </cell>
          <cell r="R14">
            <v>315.52606543999997</v>
          </cell>
          <cell r="S14">
            <v>1.544</v>
          </cell>
          <cell r="T14">
            <v>315.52999999999997</v>
          </cell>
        </row>
        <row r="15">
          <cell r="G15">
            <v>81833</v>
          </cell>
          <cell r="H15" t="str">
            <v>1 шт.</v>
          </cell>
          <cell r="I15" t="str">
            <v>РОЛЬФ ЛУБРИКАНТС ГМБХ</v>
          </cell>
          <cell r="J15">
            <v>5405.2</v>
          </cell>
          <cell r="K15">
            <v>206.47863999999998</v>
          </cell>
          <cell r="L15">
            <v>18</v>
          </cell>
          <cell r="M15">
            <v>1.3499999999999999</v>
          </cell>
          <cell r="Q15">
            <v>207.82863999999998</v>
          </cell>
          <cell r="R15">
            <v>320.88742015999998</v>
          </cell>
          <cell r="S15">
            <v>1.544</v>
          </cell>
          <cell r="T15">
            <v>320.89</v>
          </cell>
        </row>
        <row r="16">
          <cell r="G16">
            <v>81898</v>
          </cell>
          <cell r="H16" t="str">
            <v>15 шт.</v>
          </cell>
          <cell r="I16" t="str">
            <v>РОЛЬФ ЛУБРИКАНТС ГМБХ</v>
          </cell>
          <cell r="J16">
            <v>166.8</v>
          </cell>
          <cell r="K16">
            <v>6.3717600000000001</v>
          </cell>
          <cell r="L16">
            <v>0.4</v>
          </cell>
          <cell r="M16">
            <v>0.03</v>
          </cell>
          <cell r="Q16">
            <v>6.4017600000000003</v>
          </cell>
          <cell r="R16">
            <v>9.8843174400000002</v>
          </cell>
          <cell r="S16">
            <v>1.544</v>
          </cell>
          <cell r="T16">
            <v>9.8800000000000008</v>
          </cell>
        </row>
        <row r="17">
          <cell r="G17">
            <v>81817</v>
          </cell>
          <cell r="H17" t="str">
            <v>1 шт.</v>
          </cell>
          <cell r="I17" t="str">
            <v>РОЛЬФ ЛУБРИКАНТС ГМБХ</v>
          </cell>
          <cell r="J17">
            <v>5324.4</v>
          </cell>
          <cell r="K17">
            <v>203.39207999999996</v>
          </cell>
          <cell r="L17">
            <v>18</v>
          </cell>
          <cell r="M17">
            <v>1.3499999999999999</v>
          </cell>
          <cell r="Q17">
            <v>204.74207999999996</v>
          </cell>
          <cell r="R17">
            <v>316.12177151999992</v>
          </cell>
          <cell r="S17">
            <v>1.544</v>
          </cell>
          <cell r="T17">
            <v>316.12</v>
          </cell>
        </row>
        <row r="18">
          <cell r="G18">
            <v>81825</v>
          </cell>
          <cell r="H18" t="str">
            <v>1 шт.</v>
          </cell>
          <cell r="I18" t="str">
            <v>РОЛЬФ ЛУБРИКАНТС ГМБХ</v>
          </cell>
          <cell r="J18">
            <v>5412.6</v>
          </cell>
          <cell r="K18">
            <v>206.76132000000001</v>
          </cell>
          <cell r="L18">
            <v>18</v>
          </cell>
          <cell r="M18">
            <v>1.3499999999999999</v>
          </cell>
          <cell r="Q18">
            <v>208.11132000000001</v>
          </cell>
          <cell r="R18">
            <v>321.32387808000004</v>
          </cell>
          <cell r="S18">
            <v>1.544</v>
          </cell>
          <cell r="T18">
            <v>321.32</v>
          </cell>
        </row>
        <row r="19">
          <cell r="G19">
            <v>81857</v>
          </cell>
          <cell r="H19" t="str">
            <v>15 шт.</v>
          </cell>
          <cell r="I19" t="str">
            <v>РОЛЬФ ЛУБРИКАНТС ГМБХ</v>
          </cell>
          <cell r="J19">
            <v>172.3</v>
          </cell>
          <cell r="K19">
            <v>6.5818599999999998</v>
          </cell>
          <cell r="L19">
            <v>0.4</v>
          </cell>
          <cell r="M19">
            <v>0.03</v>
          </cell>
          <cell r="Q19">
            <v>6.6118600000000001</v>
          </cell>
          <cell r="R19">
            <v>10.208711840000001</v>
          </cell>
          <cell r="S19">
            <v>1.544</v>
          </cell>
          <cell r="T19">
            <v>10.210000000000001</v>
          </cell>
        </row>
        <row r="20">
          <cell r="G20">
            <v>81818</v>
          </cell>
          <cell r="H20" t="str">
            <v>1 шт.</v>
          </cell>
          <cell r="I20" t="str">
            <v>РОЛЬФ ЛУБРИКАНТС ГМБХ</v>
          </cell>
          <cell r="J20">
            <v>4668</v>
          </cell>
          <cell r="K20">
            <v>178.3176</v>
          </cell>
          <cell r="L20">
            <v>18</v>
          </cell>
          <cell r="M20">
            <v>1.3499999999999999</v>
          </cell>
          <cell r="Q20">
            <v>179.66759999999999</v>
          </cell>
          <cell r="R20">
            <v>277.40677440000002</v>
          </cell>
          <cell r="S20">
            <v>1.544</v>
          </cell>
          <cell r="T20">
            <v>277.41000000000003</v>
          </cell>
        </row>
        <row r="21">
          <cell r="G21">
            <v>81826</v>
          </cell>
          <cell r="H21" t="str">
            <v>1 шт.</v>
          </cell>
          <cell r="I21" t="str">
            <v>РОЛЬФ ЛУБРИКАНТС ГМБХ</v>
          </cell>
          <cell r="J21">
            <v>4900</v>
          </cell>
          <cell r="K21">
            <v>187.17999999999998</v>
          </cell>
          <cell r="L21">
            <v>18</v>
          </cell>
          <cell r="M21">
            <v>1.3499999999999999</v>
          </cell>
          <cell r="Q21">
            <v>188.52999999999997</v>
          </cell>
          <cell r="R21">
            <v>291.09031999999996</v>
          </cell>
          <cell r="S21">
            <v>1.544</v>
          </cell>
          <cell r="T21">
            <v>291.08999999999997</v>
          </cell>
        </row>
        <row r="22">
          <cell r="G22">
            <v>81819</v>
          </cell>
          <cell r="H22" t="str">
            <v>1 шт.</v>
          </cell>
          <cell r="I22" t="str">
            <v>РОЛЬФ ЛУБРИКАНТС ГМБХ</v>
          </cell>
          <cell r="J22">
            <v>5600.6</v>
          </cell>
          <cell r="K22">
            <v>213.94292000000002</v>
          </cell>
          <cell r="L22">
            <v>18</v>
          </cell>
          <cell r="M22">
            <v>1.3499999999999999</v>
          </cell>
          <cell r="Q22">
            <v>215.29292000000001</v>
          </cell>
          <cell r="R22">
            <v>332.41226848000002</v>
          </cell>
          <cell r="S22">
            <v>1.544</v>
          </cell>
          <cell r="T22">
            <v>332.41</v>
          </cell>
        </row>
        <row r="23">
          <cell r="G23">
            <v>81836</v>
          </cell>
          <cell r="H23" t="str">
            <v>1 шт.</v>
          </cell>
          <cell r="I23" t="str">
            <v>РОЛЬФ ЛУБРИКАНТС ГМБХ</v>
          </cell>
          <cell r="J23">
            <v>5691.5</v>
          </cell>
          <cell r="K23">
            <v>217.41529999999997</v>
          </cell>
          <cell r="L23">
            <v>18</v>
          </cell>
          <cell r="M23">
            <v>1.3499999999999999</v>
          </cell>
          <cell r="Q23">
            <v>218.76529999999997</v>
          </cell>
          <cell r="R23">
            <v>337.77362319999997</v>
          </cell>
          <cell r="S23">
            <v>1.544</v>
          </cell>
          <cell r="T23">
            <v>337.77</v>
          </cell>
        </row>
        <row r="24">
          <cell r="G24">
            <v>81894</v>
          </cell>
          <cell r="H24" t="str">
            <v>1 шт.</v>
          </cell>
          <cell r="I24" t="str">
            <v>РОЛЬФ ЛУБРИКАНТС ГМБХ</v>
          </cell>
          <cell r="J24">
            <v>4320</v>
          </cell>
          <cell r="K24">
            <v>165.024</v>
          </cell>
          <cell r="L24">
            <v>17</v>
          </cell>
          <cell r="M24">
            <v>1.2749999999999999</v>
          </cell>
          <cell r="Q24">
            <v>166.29900000000001</v>
          </cell>
          <cell r="R24">
            <v>256.76565600000004</v>
          </cell>
          <cell r="S24">
            <v>1.544</v>
          </cell>
          <cell r="T24">
            <v>256.77</v>
          </cell>
        </row>
        <row r="25">
          <cell r="G25">
            <v>81855</v>
          </cell>
          <cell r="H25" t="str">
            <v>15 шт.</v>
          </cell>
          <cell r="I25" t="str">
            <v>РОЛЬФ ЛУБРИКАНТС ГМБХ</v>
          </cell>
          <cell r="J25">
            <v>170.8</v>
          </cell>
          <cell r="K25">
            <v>6.5245600000000001</v>
          </cell>
          <cell r="L25">
            <v>0.4</v>
          </cell>
          <cell r="M25">
            <v>0.03</v>
          </cell>
          <cell r="Q25">
            <v>6.5545600000000004</v>
          </cell>
          <cell r="R25">
            <v>10.12024064</v>
          </cell>
          <cell r="S25">
            <v>1.544</v>
          </cell>
          <cell r="T25">
            <v>10.119999999999999</v>
          </cell>
        </row>
        <row r="26">
          <cell r="G26">
            <v>81896</v>
          </cell>
          <cell r="H26" t="str">
            <v>1 шт.</v>
          </cell>
          <cell r="I26" t="str">
            <v>РОЛЬФ ЛУБРИКАНТС ГМБХ</v>
          </cell>
          <cell r="J26">
            <v>4728.1000000000004</v>
          </cell>
          <cell r="K26">
            <v>180.61341999999999</v>
          </cell>
          <cell r="L26">
            <v>18</v>
          </cell>
          <cell r="M26">
            <v>1.3499999999999999</v>
          </cell>
          <cell r="Q26">
            <v>181.96341999999999</v>
          </cell>
          <cell r="R26">
            <v>280.95152048</v>
          </cell>
          <cell r="S26">
            <v>1.544</v>
          </cell>
          <cell r="T26">
            <v>280.95</v>
          </cell>
        </row>
        <row r="27">
          <cell r="G27">
            <v>81810</v>
          </cell>
          <cell r="H27" t="str">
            <v>15 шт.</v>
          </cell>
          <cell r="I27" t="str">
            <v>РОЛЬФ ЛУБРИКАНТС ГМБХ</v>
          </cell>
          <cell r="J27">
            <v>187.9</v>
          </cell>
          <cell r="K27">
            <v>7.1777799999999994</v>
          </cell>
          <cell r="L27">
            <v>0.4</v>
          </cell>
          <cell r="M27">
            <v>0.03</v>
          </cell>
          <cell r="Q27">
            <v>7.2077799999999996</v>
          </cell>
          <cell r="R27">
            <v>11.12881232</v>
          </cell>
          <cell r="S27">
            <v>1.544</v>
          </cell>
          <cell r="T27">
            <v>11.13</v>
          </cell>
        </row>
        <row r="28">
          <cell r="G28">
            <v>81204</v>
          </cell>
          <cell r="H28" t="str">
            <v>1 шт.</v>
          </cell>
          <cell r="I28" t="str">
            <v>РОЛЬФ ЛУБРИКАНТС ГМБХ</v>
          </cell>
          <cell r="J28">
            <v>5473.9</v>
          </cell>
          <cell r="K28">
            <v>209.10297999999997</v>
          </cell>
          <cell r="L28">
            <v>18</v>
          </cell>
          <cell r="M28">
            <v>1.3499999999999999</v>
          </cell>
          <cell r="Q28">
            <v>210.45297999999997</v>
          </cell>
          <cell r="R28">
            <v>324.93940111999996</v>
          </cell>
          <cell r="S28">
            <v>1.544</v>
          </cell>
          <cell r="T28">
            <v>324.94</v>
          </cell>
        </row>
        <row r="29">
          <cell r="G29">
            <v>81905</v>
          </cell>
          <cell r="H29" t="str">
            <v>1 шт.</v>
          </cell>
          <cell r="I29" t="str">
            <v>РОЛЬФ ЛУБРИКАНТС ГМБХ</v>
          </cell>
          <cell r="J29">
            <v>5564.8</v>
          </cell>
          <cell r="K29">
            <v>212.57535999999999</v>
          </cell>
          <cell r="L29">
            <v>18</v>
          </cell>
          <cell r="M29">
            <v>1.3499999999999999</v>
          </cell>
          <cell r="Q29">
            <v>213.92535999999998</v>
          </cell>
          <cell r="R29">
            <v>330.30075583999997</v>
          </cell>
          <cell r="S29">
            <v>1.544</v>
          </cell>
          <cell r="T29">
            <v>330.3</v>
          </cell>
        </row>
        <row r="30">
          <cell r="G30">
            <v>81808</v>
          </cell>
          <cell r="H30" t="str">
            <v>15 шт.</v>
          </cell>
          <cell r="I30" t="str">
            <v>РОЛЬФ ЛУБРИКАНТС ГМБХ</v>
          </cell>
          <cell r="J30">
            <v>192</v>
          </cell>
          <cell r="K30">
            <v>7.3343999999999996</v>
          </cell>
          <cell r="L30">
            <v>0.4</v>
          </cell>
          <cell r="M30">
            <v>0.03</v>
          </cell>
          <cell r="Q30">
            <v>7.3643999999999998</v>
          </cell>
          <cell r="R30">
            <v>11.3706336</v>
          </cell>
          <cell r="S30">
            <v>1.544</v>
          </cell>
          <cell r="T30">
            <v>11.37</v>
          </cell>
        </row>
        <row r="31">
          <cell r="G31">
            <v>81811</v>
          </cell>
          <cell r="H31" t="str">
            <v>1 шт.</v>
          </cell>
          <cell r="I31" t="str">
            <v>РОЛЬФ ЛУБРИКАНТС ГМБХ</v>
          </cell>
          <cell r="J31">
            <v>5593.9</v>
          </cell>
          <cell r="K31">
            <v>213.68697999999998</v>
          </cell>
          <cell r="L31">
            <v>18</v>
          </cell>
          <cell r="M31">
            <v>1.3499999999999999</v>
          </cell>
          <cell r="Q31">
            <v>215.03697999999997</v>
          </cell>
          <cell r="R31">
            <v>332.01709711999996</v>
          </cell>
          <cell r="S31">
            <v>1.544</v>
          </cell>
          <cell r="T31">
            <v>332.02</v>
          </cell>
        </row>
        <row r="32">
          <cell r="G32">
            <v>81834</v>
          </cell>
          <cell r="H32" t="str">
            <v>1 шт.</v>
          </cell>
          <cell r="I32" t="str">
            <v>РОЛЬФ ЛУБРИКАНТС ГМБХ</v>
          </cell>
          <cell r="J32">
            <v>5739.6</v>
          </cell>
          <cell r="K32">
            <v>219.25272000000001</v>
          </cell>
          <cell r="L32">
            <v>18</v>
          </cell>
          <cell r="M32">
            <v>1.3499999999999999</v>
          </cell>
          <cell r="Q32">
            <v>220.60272000000001</v>
          </cell>
          <cell r="R32">
            <v>340.61059968000001</v>
          </cell>
          <cell r="S32">
            <v>1.544</v>
          </cell>
          <cell r="T32">
            <v>340.61</v>
          </cell>
        </row>
        <row r="33">
          <cell r="G33">
            <v>81809</v>
          </cell>
          <cell r="H33" t="str">
            <v>15 шт.</v>
          </cell>
          <cell r="I33" t="str">
            <v>РОЛЬФ ЛУБРИКАНТС ГМБХ</v>
          </cell>
          <cell r="J33">
            <v>198.7</v>
          </cell>
          <cell r="K33">
            <v>7.5903399999999994</v>
          </cell>
          <cell r="L33">
            <v>0.4</v>
          </cell>
          <cell r="M33">
            <v>0.03</v>
          </cell>
          <cell r="Q33">
            <v>7.6203399999999997</v>
          </cell>
          <cell r="R33">
            <v>11.765804960000001</v>
          </cell>
          <cell r="S33">
            <v>1.544</v>
          </cell>
          <cell r="T33">
            <v>11.77</v>
          </cell>
        </row>
        <row r="34">
          <cell r="G34">
            <v>81835</v>
          </cell>
          <cell r="H34" t="str">
            <v>1 шт.</v>
          </cell>
          <cell r="I34" t="str">
            <v>РОЛЬФ ЛУБРИКАНТС ГМБХ</v>
          </cell>
          <cell r="J34">
            <v>6272.6</v>
          </cell>
          <cell r="K34">
            <v>239.61331999999999</v>
          </cell>
          <cell r="L34">
            <v>18</v>
          </cell>
          <cell r="M34">
            <v>1.3499999999999999</v>
          </cell>
          <cell r="Q34">
            <v>240.96331999999998</v>
          </cell>
          <cell r="R34">
            <v>372.04736607999996</v>
          </cell>
          <cell r="S34">
            <v>1.544</v>
          </cell>
          <cell r="T34">
            <v>372.05</v>
          </cell>
        </row>
        <row r="35">
          <cell r="G35">
            <v>81899</v>
          </cell>
          <cell r="H35" t="str">
            <v>1 шт.</v>
          </cell>
          <cell r="I35" t="str">
            <v>РОЛЬФ ЛУБРИКАНТС ГМБХ</v>
          </cell>
          <cell r="J35">
            <v>6073.9</v>
          </cell>
          <cell r="K35">
            <v>232.02297999999996</v>
          </cell>
          <cell r="L35">
            <v>18</v>
          </cell>
          <cell r="M35">
            <v>1.3499999999999999</v>
          </cell>
          <cell r="Q35">
            <v>233.37297999999996</v>
          </cell>
          <cell r="R35">
            <v>360.32788111999992</v>
          </cell>
          <cell r="S35">
            <v>1.544</v>
          </cell>
          <cell r="T35">
            <v>360.33</v>
          </cell>
        </row>
        <row r="36">
          <cell r="G36">
            <v>81897</v>
          </cell>
          <cell r="H36" t="str">
            <v>1 шт.</v>
          </cell>
          <cell r="I36" t="str">
            <v>РОЛЬФ ЛУБРИКАНТС ГМБХ</v>
          </cell>
          <cell r="J36">
            <v>6514.6</v>
          </cell>
          <cell r="K36">
            <v>248.85772</v>
          </cell>
          <cell r="L36">
            <v>18</v>
          </cell>
          <cell r="M36">
            <v>1.3499999999999999</v>
          </cell>
          <cell r="Q36">
            <v>250.20771999999999</v>
          </cell>
          <cell r="R36">
            <v>386.32071968000002</v>
          </cell>
          <cell r="S36">
            <v>1.544</v>
          </cell>
          <cell r="T36">
            <v>386.32</v>
          </cell>
        </row>
        <row r="37">
          <cell r="G37">
            <v>81820</v>
          </cell>
          <cell r="H37" t="str">
            <v>1 шт.</v>
          </cell>
          <cell r="I37" t="str">
            <v>РОЛЬФ ЛУБРИКАНТС ГМБХ</v>
          </cell>
          <cell r="J37">
            <v>6767</v>
          </cell>
          <cell r="K37">
            <v>258.49939999999998</v>
          </cell>
          <cell r="L37">
            <v>18</v>
          </cell>
          <cell r="M37">
            <v>1.3499999999999999</v>
          </cell>
          <cell r="Q37">
            <v>259.8494</v>
          </cell>
          <cell r="R37">
            <v>401.20747360000001</v>
          </cell>
          <cell r="S37">
            <v>1.544</v>
          </cell>
          <cell r="T37">
            <v>401.21</v>
          </cell>
        </row>
        <row r="38">
          <cell r="G38">
            <v>81831</v>
          </cell>
          <cell r="H38" t="str">
            <v>1 шт.</v>
          </cell>
          <cell r="I38" t="str">
            <v>РОЛЬФ ЛУБРИКАНТС ГМБХ</v>
          </cell>
          <cell r="J38">
            <v>6851</v>
          </cell>
          <cell r="K38">
            <v>261.70819999999998</v>
          </cell>
          <cell r="L38">
            <v>18</v>
          </cell>
          <cell r="M38">
            <v>1.3499999999999999</v>
          </cell>
          <cell r="Q38">
            <v>263.0582</v>
          </cell>
          <cell r="R38">
            <v>406.1618608</v>
          </cell>
          <cell r="S38">
            <v>1.544</v>
          </cell>
          <cell r="T38">
            <v>406.16</v>
          </cell>
        </row>
        <row r="39">
          <cell r="G39">
            <v>81813</v>
          </cell>
          <cell r="H39" t="str">
            <v>15 шт.</v>
          </cell>
          <cell r="I39" t="str">
            <v>РОЛЬФ ЛУБРИКАНТС ГМБХ</v>
          </cell>
          <cell r="J39">
            <v>213.6</v>
          </cell>
          <cell r="K39">
            <v>8.1595199999999988</v>
          </cell>
          <cell r="L39">
            <v>0.4</v>
          </cell>
          <cell r="M39">
            <v>0.03</v>
          </cell>
          <cell r="Q39">
            <v>8.1895199999999981</v>
          </cell>
          <cell r="R39">
            <v>12.644618879999998</v>
          </cell>
          <cell r="S39">
            <v>1.544</v>
          </cell>
          <cell r="T39">
            <v>12.64</v>
          </cell>
        </row>
        <row r="40">
          <cell r="G40">
            <v>81812</v>
          </cell>
          <cell r="H40" t="str">
            <v>1 шт.</v>
          </cell>
          <cell r="I40" t="str">
            <v>РОЛЬФ ЛУБРИКАНТС ГМБХ</v>
          </cell>
          <cell r="J40">
            <v>7245</v>
          </cell>
          <cell r="K40">
            <v>276.75899999999996</v>
          </cell>
          <cell r="L40">
            <v>18</v>
          </cell>
          <cell r="M40">
            <v>1.3499999999999999</v>
          </cell>
          <cell r="Q40">
            <v>278.10899999999998</v>
          </cell>
          <cell r="R40">
            <v>429.40029599999997</v>
          </cell>
          <cell r="S40">
            <v>1.544</v>
          </cell>
          <cell r="T40">
            <v>429.4</v>
          </cell>
        </row>
        <row r="41">
          <cell r="G41">
            <v>81832</v>
          </cell>
          <cell r="H41" t="str">
            <v>1 шт.</v>
          </cell>
          <cell r="I41" t="str">
            <v>РОЛЬФ ЛУБРИКАНТС ГМБХ</v>
          </cell>
          <cell r="J41">
            <v>7332</v>
          </cell>
          <cell r="K41">
            <v>280.08240000000001</v>
          </cell>
          <cell r="L41">
            <v>18</v>
          </cell>
          <cell r="M41">
            <v>1.3499999999999999</v>
          </cell>
          <cell r="Q41">
            <v>281.43240000000003</v>
          </cell>
          <cell r="R41">
            <v>434.53162560000004</v>
          </cell>
          <cell r="S41">
            <v>1.544</v>
          </cell>
          <cell r="T41">
            <v>434.53</v>
          </cell>
        </row>
        <row r="42">
          <cell r="G42">
            <v>81858</v>
          </cell>
          <cell r="H42" t="str">
            <v>1 шт.</v>
          </cell>
          <cell r="I42" t="str">
            <v>РОЛЬФ ЛУБРИКАНТС ГМБХ</v>
          </cell>
          <cell r="J42">
            <v>70056</v>
          </cell>
          <cell r="K42">
            <v>2676.1392000000001</v>
          </cell>
          <cell r="L42">
            <v>180</v>
          </cell>
          <cell r="M42">
            <v>13.5</v>
          </cell>
          <cell r="Q42">
            <v>2689.6392000000001</v>
          </cell>
          <cell r="R42">
            <v>4152.8029248000003</v>
          </cell>
          <cell r="S42">
            <v>1.544</v>
          </cell>
          <cell r="T42">
            <v>4152.8</v>
          </cell>
        </row>
        <row r="43">
          <cell r="G43">
            <v>81853</v>
          </cell>
          <cell r="H43" t="str">
            <v>1 шт.</v>
          </cell>
          <cell r="I43" t="str">
            <v>РОЛЬФ ЛУБРИКАНТС ГМБХ</v>
          </cell>
          <cell r="J43">
            <v>8866.6</v>
          </cell>
          <cell r="K43">
            <v>338.70411999999999</v>
          </cell>
          <cell r="L43">
            <v>18</v>
          </cell>
          <cell r="M43">
            <v>1.3499999999999999</v>
          </cell>
          <cell r="Q43">
            <v>340.05412000000001</v>
          </cell>
          <cell r="R43">
            <v>525.04356128000006</v>
          </cell>
          <cell r="S43">
            <v>1.544</v>
          </cell>
          <cell r="T43">
            <v>525.04</v>
          </cell>
        </row>
        <row r="44">
          <cell r="G44">
            <v>81852</v>
          </cell>
          <cell r="H44" t="str">
            <v>1 шт.</v>
          </cell>
          <cell r="I44" t="str">
            <v>РОЛЬФ ЛУБРИКАНТС ГМБХ</v>
          </cell>
          <cell r="J44">
            <v>9333.1</v>
          </cell>
          <cell r="K44">
            <v>356.52442000000002</v>
          </cell>
          <cell r="L44">
            <v>18</v>
          </cell>
          <cell r="M44">
            <v>1.3499999999999999</v>
          </cell>
          <cell r="Q44">
            <v>357.87442000000004</v>
          </cell>
          <cell r="R44">
            <v>552.55810448000011</v>
          </cell>
          <cell r="S44">
            <v>1.544</v>
          </cell>
          <cell r="T44">
            <v>552.55999999999995</v>
          </cell>
        </row>
        <row r="45">
          <cell r="G45">
            <v>81854</v>
          </cell>
          <cell r="H45" t="str">
            <v>1 шт.</v>
          </cell>
          <cell r="I45" t="str">
            <v>РОЛЬФ ЛУБРИКАНТС ГМБХ</v>
          </cell>
          <cell r="J45">
            <v>9525.1</v>
          </cell>
          <cell r="K45">
            <v>363.85881999999998</v>
          </cell>
          <cell r="L45">
            <v>18</v>
          </cell>
          <cell r="M45">
            <v>1.3499999999999999</v>
          </cell>
          <cell r="Q45">
            <v>365.20882</v>
          </cell>
          <cell r="R45">
            <v>563.88241807999998</v>
          </cell>
          <cell r="S45">
            <v>1.544</v>
          </cell>
          <cell r="T45">
            <v>563.88</v>
          </cell>
        </row>
        <row r="46">
          <cell r="G46">
            <v>81860</v>
          </cell>
          <cell r="H46" t="str">
            <v>1 шт.</v>
          </cell>
          <cell r="I46" t="str">
            <v>РОЛЬФ ЛУБРИКАНТС ГМБХ</v>
          </cell>
          <cell r="J46">
            <v>11135.6</v>
          </cell>
          <cell r="K46">
            <v>425.37991999999997</v>
          </cell>
          <cell r="L46">
            <v>18</v>
          </cell>
          <cell r="M46">
            <v>1.3499999999999999</v>
          </cell>
          <cell r="Q46">
            <v>426.72991999999999</v>
          </cell>
          <cell r="R46">
            <v>658.87099648000003</v>
          </cell>
          <cell r="S46">
            <v>1.544</v>
          </cell>
          <cell r="T46">
            <v>658.87</v>
          </cell>
        </row>
        <row r="47">
          <cell r="G47">
            <v>81902</v>
          </cell>
          <cell r="H47" t="str">
            <v>1 шт.</v>
          </cell>
          <cell r="I47" t="str">
            <v>РОЛЬФ ЛУБРИКАНТС ГМБХ</v>
          </cell>
          <cell r="J47">
            <v>3842.4</v>
          </cell>
          <cell r="K47">
            <v>146.77967999999998</v>
          </cell>
          <cell r="L47">
            <v>5</v>
          </cell>
          <cell r="M47">
            <v>0.375</v>
          </cell>
          <cell r="Q47">
            <v>147.15467999999998</v>
          </cell>
          <cell r="R47">
            <v>227.20682591999997</v>
          </cell>
          <cell r="S47">
            <v>1.544</v>
          </cell>
          <cell r="T47">
            <v>227.21</v>
          </cell>
        </row>
        <row r="48">
          <cell r="G48">
            <v>81903</v>
          </cell>
          <cell r="H48" t="str">
            <v>1 шт.</v>
          </cell>
          <cell r="I48" t="str">
            <v>РОЛЬФ ЛУБРИКАНТС ГМБХ</v>
          </cell>
          <cell r="J48">
            <v>6436.8</v>
          </cell>
          <cell r="K48">
            <v>245.88576</v>
          </cell>
          <cell r="L48">
            <v>17</v>
          </cell>
          <cell r="M48">
            <v>1.2749999999999999</v>
          </cell>
          <cell r="Q48">
            <v>247.16076000000001</v>
          </cell>
          <cell r="R48">
            <v>381.61621344000002</v>
          </cell>
          <cell r="S48">
            <v>1.544</v>
          </cell>
          <cell r="T48">
            <v>381.62</v>
          </cell>
        </row>
        <row r="49">
          <cell r="G49">
            <v>81892</v>
          </cell>
          <cell r="H49" t="str">
            <v>1 шт.</v>
          </cell>
          <cell r="I49" t="str">
            <v>РОЛЬФ ЛУБРИКАНТС ГМБХ</v>
          </cell>
          <cell r="J49">
            <v>6775.7</v>
          </cell>
          <cell r="K49">
            <v>258.83173999999997</v>
          </cell>
          <cell r="L49">
            <v>17</v>
          </cell>
          <cell r="M49">
            <v>1.2749999999999999</v>
          </cell>
          <cell r="Q49">
            <v>260.10673999999995</v>
          </cell>
          <cell r="R49">
            <v>401.60480655999993</v>
          </cell>
          <cell r="S49">
            <v>1.544</v>
          </cell>
          <cell r="T49">
            <v>401.6</v>
          </cell>
        </row>
        <row r="50">
          <cell r="G50">
            <v>81894</v>
          </cell>
          <cell r="H50" t="str">
            <v>1 шт.</v>
          </cell>
          <cell r="I50" t="str">
            <v>РОЛЬФ ЛУБРИКАНТС ГМБХ</v>
          </cell>
          <cell r="J50">
            <v>4320</v>
          </cell>
          <cell r="K50">
            <v>165.024</v>
          </cell>
          <cell r="L50">
            <v>5</v>
          </cell>
          <cell r="M50">
            <v>0.375</v>
          </cell>
          <cell r="Q50">
            <v>165.399</v>
          </cell>
          <cell r="R50">
            <v>255.37605600000001</v>
          </cell>
          <cell r="S50">
            <v>1.544</v>
          </cell>
          <cell r="T50">
            <v>255.38</v>
          </cell>
        </row>
        <row r="51">
          <cell r="G51">
            <v>81805</v>
          </cell>
          <cell r="H51" t="str">
            <v>1 шт.</v>
          </cell>
          <cell r="I51" t="str">
            <v>Обнинскоргсинтез</v>
          </cell>
          <cell r="J51">
            <v>5416.9</v>
          </cell>
          <cell r="K51">
            <v>206.92557999999997</v>
          </cell>
          <cell r="L51">
            <v>18</v>
          </cell>
          <cell r="M51">
            <v>1.3499999999999999</v>
          </cell>
          <cell r="Q51">
            <v>208.27557999999996</v>
          </cell>
          <cell r="R51">
            <v>321.57749551999996</v>
          </cell>
          <cell r="S51">
            <v>1.544</v>
          </cell>
          <cell r="T51">
            <v>321.58</v>
          </cell>
        </row>
        <row r="52">
          <cell r="G52">
            <v>80421</v>
          </cell>
          <cell r="H52" t="str">
            <v>1 шт.</v>
          </cell>
          <cell r="I52" t="str">
            <v>Обнинскоргсинтез</v>
          </cell>
          <cell r="J52">
            <v>5623</v>
          </cell>
          <cell r="K52">
            <v>214.79859999999999</v>
          </cell>
          <cell r="L52">
            <v>18</v>
          </cell>
          <cell r="M52">
            <v>1.3499999999999999</v>
          </cell>
          <cell r="Q52">
            <v>216.14859999999999</v>
          </cell>
          <cell r="R52">
            <v>333.73343840000001</v>
          </cell>
          <cell r="S52">
            <v>1.544</v>
          </cell>
          <cell r="T52">
            <v>333.73</v>
          </cell>
        </row>
        <row r="53">
          <cell r="G53">
            <v>81802</v>
          </cell>
          <cell r="H53" t="str">
            <v>15 шт.</v>
          </cell>
          <cell r="I53" t="str">
            <v>Обнинскоргсинтез</v>
          </cell>
          <cell r="J53">
            <v>178.3</v>
          </cell>
          <cell r="K53">
            <v>6.8110600000000003</v>
          </cell>
          <cell r="L53">
            <v>0.4</v>
          </cell>
          <cell r="M53">
            <v>0.03</v>
          </cell>
          <cell r="Q53">
            <v>6.8410600000000006</v>
          </cell>
          <cell r="R53">
            <v>10.562596640000001</v>
          </cell>
          <cell r="S53">
            <v>1.544</v>
          </cell>
          <cell r="T53">
            <v>10.56</v>
          </cell>
        </row>
        <row r="54">
          <cell r="G54">
            <v>81806</v>
          </cell>
          <cell r="H54" t="str">
            <v>1 шт.</v>
          </cell>
          <cell r="I54" t="str">
            <v>Обнинскоргсинтез</v>
          </cell>
          <cell r="J54">
            <v>5562.6</v>
          </cell>
          <cell r="K54">
            <v>212.49132</v>
          </cell>
          <cell r="L54">
            <v>18</v>
          </cell>
          <cell r="M54">
            <v>1.3499999999999999</v>
          </cell>
          <cell r="Q54">
            <v>213.84132</v>
          </cell>
          <cell r="R54">
            <v>330.17099808</v>
          </cell>
          <cell r="S54">
            <v>1.544</v>
          </cell>
          <cell r="T54">
            <v>330.17</v>
          </cell>
        </row>
        <row r="55">
          <cell r="G55">
            <v>80420</v>
          </cell>
          <cell r="H55" t="str">
            <v>1 шт.</v>
          </cell>
          <cell r="I55" t="str">
            <v>Обнинскоргсинтез</v>
          </cell>
          <cell r="J55">
            <v>5710.7</v>
          </cell>
          <cell r="K55">
            <v>218.14873999999998</v>
          </cell>
          <cell r="L55">
            <v>18</v>
          </cell>
          <cell r="M55">
            <v>1.3499999999999999</v>
          </cell>
          <cell r="Q55">
            <v>219.49873999999997</v>
          </cell>
          <cell r="R55">
            <v>338.90605455999997</v>
          </cell>
          <cell r="S55">
            <v>1.544</v>
          </cell>
          <cell r="T55">
            <v>338.91</v>
          </cell>
        </row>
        <row r="56">
          <cell r="G56">
            <v>80528</v>
          </cell>
          <cell r="H56" t="str">
            <v>1 шт.</v>
          </cell>
          <cell r="I56" t="str">
            <v>Обнинскоргсинтез</v>
          </cell>
          <cell r="J56">
            <v>6601.9</v>
          </cell>
          <cell r="K56">
            <v>252.19257999999996</v>
          </cell>
          <cell r="L56">
            <v>18</v>
          </cell>
          <cell r="M56">
            <v>1.3499999999999999</v>
          </cell>
          <cell r="Q56">
            <v>253.54257999999996</v>
          </cell>
          <cell r="R56">
            <v>391.46974351999995</v>
          </cell>
          <cell r="S56">
            <v>1.544</v>
          </cell>
          <cell r="T56">
            <v>391.47</v>
          </cell>
        </row>
        <row r="57">
          <cell r="G57">
            <v>81807</v>
          </cell>
          <cell r="H57" t="str">
            <v>1 шт.</v>
          </cell>
          <cell r="I57" t="str">
            <v>Обнинскоргсинтез</v>
          </cell>
          <cell r="J57">
            <v>6130.9</v>
          </cell>
          <cell r="K57">
            <v>234.20037999999997</v>
          </cell>
          <cell r="L57">
            <v>18</v>
          </cell>
          <cell r="M57">
            <v>1.3499999999999999</v>
          </cell>
          <cell r="Q57">
            <v>235.55037999999996</v>
          </cell>
          <cell r="R57">
            <v>363.68978671999997</v>
          </cell>
          <cell r="S57">
            <v>1.544</v>
          </cell>
          <cell r="T57">
            <v>363.69</v>
          </cell>
        </row>
        <row r="58">
          <cell r="G58">
            <v>80419</v>
          </cell>
          <cell r="H58" t="str">
            <v>1 шт.</v>
          </cell>
          <cell r="I58" t="str">
            <v>Обнинскоргсинтез</v>
          </cell>
          <cell r="J58">
            <v>6294</v>
          </cell>
          <cell r="K58">
            <v>240.43079999999998</v>
          </cell>
          <cell r="L58">
            <v>18</v>
          </cell>
          <cell r="M58">
            <v>1.3499999999999999</v>
          </cell>
          <cell r="Q58">
            <v>241.78079999999997</v>
          </cell>
          <cell r="R58">
            <v>373.30955519999998</v>
          </cell>
          <cell r="S58">
            <v>1.544</v>
          </cell>
          <cell r="T58">
            <v>373.31</v>
          </cell>
        </row>
        <row r="59">
          <cell r="G59">
            <v>80500</v>
          </cell>
          <cell r="H59" t="str">
            <v>1 шт.</v>
          </cell>
          <cell r="I59" t="str">
            <v>Обнинскоргсинтез</v>
          </cell>
          <cell r="J59">
            <v>3350.4</v>
          </cell>
          <cell r="K59">
            <v>127.98528</v>
          </cell>
          <cell r="L59">
            <v>18</v>
          </cell>
          <cell r="M59">
            <v>1.3499999999999999</v>
          </cell>
          <cell r="Q59">
            <v>129.33528000000001</v>
          </cell>
          <cell r="R59">
            <v>199.69367232000002</v>
          </cell>
          <cell r="S59">
            <v>1.544</v>
          </cell>
          <cell r="T59">
            <v>199.69</v>
          </cell>
        </row>
        <row r="60">
          <cell r="G60">
            <v>80418</v>
          </cell>
          <cell r="H60" t="str">
            <v>1 шт.</v>
          </cell>
          <cell r="I60" t="str">
            <v>Обнинскоргсинтез</v>
          </cell>
          <cell r="J60">
            <v>3248.3</v>
          </cell>
          <cell r="K60">
            <v>124.08506</v>
          </cell>
          <cell r="L60">
            <v>17</v>
          </cell>
          <cell r="M60">
            <v>1.2749999999999999</v>
          </cell>
          <cell r="Q60">
            <v>125.36006</v>
          </cell>
          <cell r="R60">
            <v>193.55593264000001</v>
          </cell>
          <cell r="S60">
            <v>1.544</v>
          </cell>
          <cell r="T60">
            <v>193.56</v>
          </cell>
        </row>
        <row r="61">
          <cell r="G61">
            <v>80501</v>
          </cell>
          <cell r="H61" t="str">
            <v>1 шт.</v>
          </cell>
          <cell r="I61" t="str">
            <v>Обнинскоргсинтез</v>
          </cell>
          <cell r="J61">
            <v>3298.6</v>
          </cell>
          <cell r="K61">
            <v>126.00651999999999</v>
          </cell>
          <cell r="L61">
            <v>18</v>
          </cell>
          <cell r="M61">
            <v>1.3499999999999999</v>
          </cell>
          <cell r="Q61">
            <v>127.35651999999999</v>
          </cell>
          <cell r="R61">
            <v>196.63846687999998</v>
          </cell>
          <cell r="S61">
            <v>1.544</v>
          </cell>
          <cell r="T61">
            <v>196.64</v>
          </cell>
        </row>
        <row r="62">
          <cell r="G62">
            <v>80417</v>
          </cell>
          <cell r="H62" t="str">
            <v>1 шт.</v>
          </cell>
          <cell r="I62" t="str">
            <v>Обнинскоргсинтез</v>
          </cell>
          <cell r="J62">
            <v>3199.3</v>
          </cell>
          <cell r="K62">
            <v>122.21326000000001</v>
          </cell>
          <cell r="L62">
            <v>17</v>
          </cell>
          <cell r="M62">
            <v>1.2749999999999999</v>
          </cell>
          <cell r="Q62">
            <v>123.48826000000001</v>
          </cell>
          <cell r="R62">
            <v>190.66587344000001</v>
          </cell>
          <cell r="S62">
            <v>1.544</v>
          </cell>
          <cell r="T62">
            <v>190.67</v>
          </cell>
        </row>
        <row r="63">
          <cell r="G63">
            <v>80510</v>
          </cell>
          <cell r="H63" t="str">
            <v>15 шт.</v>
          </cell>
          <cell r="I63" t="str">
            <v>Обнинскоргсинтез</v>
          </cell>
          <cell r="J63">
            <v>145.30000000000001</v>
          </cell>
          <cell r="K63">
            <v>5.5504600000000002</v>
          </cell>
          <cell r="L63">
            <v>0.4</v>
          </cell>
          <cell r="M63">
            <v>0.03</v>
          </cell>
          <cell r="Q63">
            <v>5.5804600000000004</v>
          </cell>
          <cell r="R63">
            <v>8.6162302400000002</v>
          </cell>
          <cell r="S63">
            <v>1.544</v>
          </cell>
          <cell r="T63">
            <v>8.6199999999999992</v>
          </cell>
        </row>
        <row r="64">
          <cell r="H64" t="str">
            <v>6 шт.</v>
          </cell>
          <cell r="I64" t="str">
            <v>Обнинскоргсинтез</v>
          </cell>
          <cell r="J64">
            <v>212.6</v>
          </cell>
          <cell r="K64">
            <v>8.121319999999999</v>
          </cell>
          <cell r="L64">
            <v>1</v>
          </cell>
          <cell r="M64">
            <v>7.4999999999999997E-2</v>
          </cell>
          <cell r="Q64">
            <v>8.1963199999999983</v>
          </cell>
          <cell r="R64">
            <v>12.655118079999998</v>
          </cell>
          <cell r="S64">
            <v>1.544</v>
          </cell>
          <cell r="T64">
            <v>12.66</v>
          </cell>
        </row>
        <row r="65">
          <cell r="G65">
            <v>80502</v>
          </cell>
          <cell r="H65" t="str">
            <v>1 шт.</v>
          </cell>
          <cell r="I65" t="str">
            <v>Обнинскоргсинтез</v>
          </cell>
          <cell r="J65">
            <v>4244.6000000000004</v>
          </cell>
          <cell r="K65">
            <v>162.14372</v>
          </cell>
          <cell r="L65">
            <v>18</v>
          </cell>
          <cell r="M65">
            <v>1.3499999999999999</v>
          </cell>
          <cell r="Q65">
            <v>163.49372</v>
          </cell>
          <cell r="R65">
            <v>252.43430368</v>
          </cell>
          <cell r="S65">
            <v>1.544</v>
          </cell>
          <cell r="T65">
            <v>252.43</v>
          </cell>
        </row>
        <row r="66">
          <cell r="G66">
            <v>80416</v>
          </cell>
          <cell r="H66" t="str">
            <v>1 шт.</v>
          </cell>
          <cell r="I66" t="str">
            <v>Обнинскоргсинтез</v>
          </cell>
          <cell r="J66">
            <v>4336.3999999999996</v>
          </cell>
          <cell r="K66">
            <v>165.65047999999999</v>
          </cell>
          <cell r="L66">
            <v>18</v>
          </cell>
          <cell r="M66">
            <v>1.3499999999999999</v>
          </cell>
          <cell r="Q66">
            <v>167.00047999999998</v>
          </cell>
          <cell r="R66">
            <v>257.84874112</v>
          </cell>
          <cell r="S66">
            <v>1.544</v>
          </cell>
          <cell r="T66">
            <v>257.85000000000002</v>
          </cell>
        </row>
        <row r="67">
          <cell r="G67">
            <v>80521</v>
          </cell>
          <cell r="H67" t="str">
            <v>1 шт.</v>
          </cell>
          <cell r="I67">
            <v>42301.3</v>
          </cell>
          <cell r="J67">
            <v>38576</v>
          </cell>
          <cell r="K67">
            <v>1473.6032</v>
          </cell>
          <cell r="L67">
            <v>180</v>
          </cell>
          <cell r="M67">
            <v>13.5</v>
          </cell>
          <cell r="Q67">
            <v>1487.1032</v>
          </cell>
          <cell r="R67">
            <v>2296.0873408000002</v>
          </cell>
          <cell r="S67">
            <v>1.544</v>
          </cell>
          <cell r="T67">
            <v>2296.09</v>
          </cell>
        </row>
        <row r="68">
          <cell r="G68">
            <v>80511</v>
          </cell>
          <cell r="H68" t="str">
            <v>15 шт.</v>
          </cell>
          <cell r="I68">
            <v>154</v>
          </cell>
          <cell r="J68">
            <v>145</v>
          </cell>
          <cell r="K68">
            <v>5.5389999999999997</v>
          </cell>
          <cell r="L68">
            <v>0.4</v>
          </cell>
          <cell r="M68">
            <v>0.03</v>
          </cell>
          <cell r="Q68">
            <v>5.569</v>
          </cell>
          <cell r="R68">
            <v>8.6319499999999998</v>
          </cell>
          <cell r="S68">
            <v>1.55</v>
          </cell>
          <cell r="T68">
            <v>8.6300000000000008</v>
          </cell>
        </row>
        <row r="69">
          <cell r="G69">
            <v>80519</v>
          </cell>
          <cell r="H69" t="str">
            <v>6 шт.</v>
          </cell>
          <cell r="I69" t="str">
            <v>Обнинскоргсинтез</v>
          </cell>
          <cell r="J69">
            <v>209.8</v>
          </cell>
          <cell r="K69">
            <v>8.0143599999999999</v>
          </cell>
          <cell r="L69">
            <v>1</v>
          </cell>
          <cell r="M69">
            <v>7.4999999999999997E-2</v>
          </cell>
          <cell r="Q69">
            <v>8.0893599999999992</v>
          </cell>
          <cell r="R69">
            <v>12.489971839999999</v>
          </cell>
          <cell r="S69">
            <v>1.544</v>
          </cell>
          <cell r="T69">
            <v>12.49</v>
          </cell>
        </row>
        <row r="70">
          <cell r="G70">
            <v>80503</v>
          </cell>
          <cell r="H70" t="str">
            <v>1 шт.</v>
          </cell>
          <cell r="I70" t="str">
            <v>Обнинскоргсинтез</v>
          </cell>
          <cell r="J70">
            <v>4560</v>
          </cell>
          <cell r="K70">
            <v>174.19199999999998</v>
          </cell>
          <cell r="L70">
            <v>18</v>
          </cell>
          <cell r="M70">
            <v>1.3499999999999999</v>
          </cell>
          <cell r="Q70">
            <v>175.54199999999997</v>
          </cell>
          <cell r="R70">
            <v>271.03684799999996</v>
          </cell>
          <cell r="S70">
            <v>1.544</v>
          </cell>
          <cell r="T70">
            <v>271.04000000000002</v>
          </cell>
        </row>
        <row r="71">
          <cell r="G71">
            <v>80415</v>
          </cell>
          <cell r="H71" t="str">
            <v>1 шт.</v>
          </cell>
          <cell r="I71" t="str">
            <v>Обнинскоргсинтез</v>
          </cell>
          <cell r="J71">
            <v>4570</v>
          </cell>
          <cell r="K71">
            <v>174.57399999999998</v>
          </cell>
          <cell r="L71">
            <v>18</v>
          </cell>
          <cell r="M71">
            <v>1.3499999999999999</v>
          </cell>
          <cell r="Q71">
            <v>175.92399999999998</v>
          </cell>
          <cell r="R71">
            <v>270.92295999999999</v>
          </cell>
          <cell r="S71">
            <v>1.54</v>
          </cell>
          <cell r="T71">
            <v>270.92</v>
          </cell>
        </row>
        <row r="72">
          <cell r="G72">
            <v>180522</v>
          </cell>
          <cell r="H72" t="str">
            <v>1 шт.</v>
          </cell>
          <cell r="I72" t="str">
            <v>Обнинскоргсинтез</v>
          </cell>
          <cell r="J72">
            <v>41890.699999999997</v>
          </cell>
          <cell r="K72">
            <v>1600.2247399999999</v>
          </cell>
          <cell r="L72">
            <v>180</v>
          </cell>
          <cell r="M72">
            <v>13.5</v>
          </cell>
          <cell r="Q72">
            <v>1613.7247399999999</v>
          </cell>
          <cell r="R72">
            <v>2491.5909985599997</v>
          </cell>
          <cell r="S72">
            <v>1.544</v>
          </cell>
          <cell r="T72">
            <v>2491.59</v>
          </cell>
        </row>
        <row r="73">
          <cell r="G73">
            <v>80512</v>
          </cell>
          <cell r="H73" t="str">
            <v>15 шт.</v>
          </cell>
          <cell r="I73" t="str">
            <v>Обнинскоргсинтез</v>
          </cell>
          <cell r="J73">
            <v>195</v>
          </cell>
          <cell r="K73">
            <v>7.4489999999999998</v>
          </cell>
          <cell r="L73">
            <v>0.4</v>
          </cell>
          <cell r="M73">
            <v>0.03</v>
          </cell>
          <cell r="Q73">
            <v>7.4790000000000001</v>
          </cell>
          <cell r="R73">
            <v>11.547576000000001</v>
          </cell>
          <cell r="S73">
            <v>1.544</v>
          </cell>
          <cell r="T73">
            <v>11.55</v>
          </cell>
        </row>
        <row r="74">
          <cell r="G74">
            <v>80514</v>
          </cell>
          <cell r="H74" t="str">
            <v>1 шт.</v>
          </cell>
          <cell r="I74" t="str">
            <v>Обнинскоргсинтез</v>
          </cell>
          <cell r="J74">
            <v>4656.6000000000004</v>
          </cell>
          <cell r="K74">
            <v>177.88212000000001</v>
          </cell>
          <cell r="L74">
            <v>18</v>
          </cell>
          <cell r="M74">
            <v>1.3499999999999999</v>
          </cell>
          <cell r="Q74">
            <v>179.23212000000001</v>
          </cell>
          <cell r="R74">
            <v>276.73439328000001</v>
          </cell>
          <cell r="S74">
            <v>1.544</v>
          </cell>
          <cell r="T74">
            <v>276.73</v>
          </cell>
        </row>
        <row r="75">
          <cell r="G75">
            <v>80414</v>
          </cell>
          <cell r="H75" t="str">
            <v>1 шт.</v>
          </cell>
          <cell r="I75" t="str">
            <v>Обнинскоргсинтез</v>
          </cell>
          <cell r="J75">
            <v>4796.3</v>
          </cell>
          <cell r="K75">
            <v>183.21866</v>
          </cell>
          <cell r="L75">
            <v>18</v>
          </cell>
          <cell r="M75">
            <v>1.3499999999999999</v>
          </cell>
          <cell r="Q75">
            <v>184.56865999999999</v>
          </cell>
          <cell r="R75">
            <v>284.97401103999999</v>
          </cell>
          <cell r="S75">
            <v>1.544</v>
          </cell>
          <cell r="T75">
            <v>284.97000000000003</v>
          </cell>
        </row>
        <row r="76">
          <cell r="G76">
            <v>80513</v>
          </cell>
          <cell r="H76" t="str">
            <v>15 шт.</v>
          </cell>
          <cell r="I76" t="str">
            <v>Обнинскоргсинтез</v>
          </cell>
          <cell r="J76">
            <v>169.1</v>
          </cell>
          <cell r="K76">
            <v>6.4596199999999993</v>
          </cell>
          <cell r="L76">
            <v>0.4</v>
          </cell>
          <cell r="M76">
            <v>0.03</v>
          </cell>
          <cell r="Q76">
            <v>6.4896199999999995</v>
          </cell>
          <cell r="R76">
            <v>10.01997328</v>
          </cell>
          <cell r="S76">
            <v>1.544</v>
          </cell>
          <cell r="T76">
            <v>10.02</v>
          </cell>
        </row>
        <row r="77">
          <cell r="G77">
            <v>80520</v>
          </cell>
          <cell r="H77" t="str">
            <v>6 шт.</v>
          </cell>
          <cell r="I77" t="str">
            <v>Обнинскоргсинтез</v>
          </cell>
          <cell r="J77">
            <v>254.2</v>
          </cell>
          <cell r="K77">
            <v>9.7104399999999984</v>
          </cell>
          <cell r="L77">
            <v>1</v>
          </cell>
          <cell r="M77">
            <v>7.4999999999999997E-2</v>
          </cell>
          <cell r="Q77">
            <v>9.7854399999999977</v>
          </cell>
          <cell r="R77">
            <v>15.108719359999997</v>
          </cell>
          <cell r="S77">
            <v>1.544</v>
          </cell>
          <cell r="T77">
            <v>15.11</v>
          </cell>
        </row>
        <row r="78">
          <cell r="G78">
            <v>80504</v>
          </cell>
          <cell r="H78" t="str">
            <v>1 шт.</v>
          </cell>
          <cell r="I78" t="str">
            <v>Обнинскоргсинтез</v>
          </cell>
          <cell r="J78">
            <v>5064.1000000000004</v>
          </cell>
          <cell r="K78">
            <v>193.44862000000001</v>
          </cell>
          <cell r="L78">
            <v>18</v>
          </cell>
          <cell r="M78">
            <v>1.3499999999999999</v>
          </cell>
          <cell r="Q78">
            <v>194.79862</v>
          </cell>
          <cell r="R78">
            <v>300.76906928</v>
          </cell>
          <cell r="S78">
            <v>1.544</v>
          </cell>
          <cell r="T78">
            <v>300.77</v>
          </cell>
        </row>
        <row r="79">
          <cell r="G79">
            <v>80413</v>
          </cell>
          <cell r="H79" t="str">
            <v>1 шт.</v>
          </cell>
          <cell r="I79" t="str">
            <v>Обнинскоргсинтез</v>
          </cell>
          <cell r="J79">
            <v>5273.9</v>
          </cell>
          <cell r="K79">
            <v>201.46297999999999</v>
          </cell>
          <cell r="L79">
            <v>18</v>
          </cell>
          <cell r="M79">
            <v>1.3499999999999999</v>
          </cell>
          <cell r="Q79">
            <v>202.81297999999998</v>
          </cell>
          <cell r="R79">
            <v>313.14324111999997</v>
          </cell>
          <cell r="S79">
            <v>1.544</v>
          </cell>
          <cell r="T79">
            <v>313.14</v>
          </cell>
        </row>
        <row r="80">
          <cell r="G80">
            <v>80523</v>
          </cell>
          <cell r="H80" t="str">
            <v>1 шт.</v>
          </cell>
          <cell r="I80" t="str">
            <v>Обнинскоргсинтез</v>
          </cell>
          <cell r="J80">
            <v>50956.9</v>
          </cell>
          <cell r="K80">
            <v>1946.55358</v>
          </cell>
          <cell r="L80">
            <v>180</v>
          </cell>
          <cell r="M80">
            <v>13.5</v>
          </cell>
          <cell r="Q80">
            <v>1960.05358</v>
          </cell>
          <cell r="R80">
            <v>3026.3227275200002</v>
          </cell>
          <cell r="S80">
            <v>1.544</v>
          </cell>
          <cell r="T80">
            <v>3026.32</v>
          </cell>
        </row>
        <row r="81">
          <cell r="G81">
            <v>80527</v>
          </cell>
          <cell r="H81" t="str">
            <v>1 шт.</v>
          </cell>
          <cell r="I81" t="str">
            <v>Обнинскоргсинтез</v>
          </cell>
          <cell r="J81">
            <v>5024</v>
          </cell>
          <cell r="K81">
            <v>191.91679999999999</v>
          </cell>
          <cell r="L81">
            <v>17</v>
          </cell>
          <cell r="M81">
            <v>1.2749999999999999</v>
          </cell>
          <cell r="Q81">
            <v>193.1918</v>
          </cell>
          <cell r="R81">
            <v>298.28813919999999</v>
          </cell>
          <cell r="S81">
            <v>1.544</v>
          </cell>
          <cell r="T81">
            <v>298.29000000000002</v>
          </cell>
        </row>
        <row r="82">
          <cell r="G82">
            <v>80505</v>
          </cell>
          <cell r="H82" t="str">
            <v>1 шт.</v>
          </cell>
          <cell r="I82" t="str">
            <v>Обнинскоргсинтез</v>
          </cell>
          <cell r="J82">
            <v>4344</v>
          </cell>
          <cell r="K82">
            <v>165.9408</v>
          </cell>
          <cell r="L82">
            <v>18</v>
          </cell>
          <cell r="M82">
            <v>1.3499999999999999</v>
          </cell>
          <cell r="Q82">
            <v>167.29079999999999</v>
          </cell>
          <cell r="R82">
            <v>258.29699519999997</v>
          </cell>
          <cell r="S82">
            <v>1.544</v>
          </cell>
          <cell r="T82">
            <v>258.3</v>
          </cell>
        </row>
        <row r="83">
          <cell r="G83">
            <v>80412</v>
          </cell>
          <cell r="H83" t="str">
            <v>1 шт.</v>
          </cell>
          <cell r="I83" t="str">
            <v>Обнинскоргсинтез</v>
          </cell>
          <cell r="J83">
            <v>4435.2</v>
          </cell>
          <cell r="K83">
            <v>169.42463999999998</v>
          </cell>
          <cell r="L83">
            <v>18</v>
          </cell>
          <cell r="M83">
            <v>1.3499999999999999</v>
          </cell>
          <cell r="Q83">
            <v>170.77463999999998</v>
          </cell>
          <cell r="R83">
            <v>263.67604415999995</v>
          </cell>
          <cell r="S83">
            <v>1.544</v>
          </cell>
          <cell r="T83">
            <v>263.68</v>
          </cell>
        </row>
        <row r="84">
          <cell r="G84">
            <v>80509</v>
          </cell>
          <cell r="H84" t="str">
            <v>15 шт.</v>
          </cell>
          <cell r="I84" t="str">
            <v>Обнинскоргсинтез</v>
          </cell>
          <cell r="J84">
            <v>151.19999999999999</v>
          </cell>
          <cell r="K84">
            <v>5.7758399999999996</v>
          </cell>
          <cell r="L84">
            <v>0.4</v>
          </cell>
          <cell r="M84">
            <v>0.03</v>
          </cell>
          <cell r="Q84">
            <v>5.8058399999999999</v>
          </cell>
          <cell r="R84">
            <v>8.9642169599999999</v>
          </cell>
          <cell r="S84">
            <v>1.544</v>
          </cell>
          <cell r="T84">
            <v>8.9600000000000009</v>
          </cell>
        </row>
        <row r="85">
          <cell r="G85">
            <v>80506</v>
          </cell>
          <cell r="H85" t="str">
            <v>1 шт.</v>
          </cell>
          <cell r="I85" t="str">
            <v>Обнинскоргсинтез</v>
          </cell>
          <cell r="J85">
            <v>4478.6000000000004</v>
          </cell>
          <cell r="K85">
            <v>171.08252000000002</v>
          </cell>
          <cell r="L85">
            <v>18</v>
          </cell>
          <cell r="M85">
            <v>1.3499999999999999</v>
          </cell>
          <cell r="Q85">
            <v>172.43252000000001</v>
          </cell>
          <cell r="R85">
            <v>266.23581088000003</v>
          </cell>
          <cell r="S85">
            <v>1.544</v>
          </cell>
          <cell r="T85">
            <v>266.24</v>
          </cell>
        </row>
        <row r="86">
          <cell r="G86">
            <v>80411</v>
          </cell>
          <cell r="H86" t="str">
            <v>1 шт.</v>
          </cell>
          <cell r="I86" t="str">
            <v>Обнинскоргсинтез</v>
          </cell>
          <cell r="J86">
            <v>4572.1000000000004</v>
          </cell>
          <cell r="K86">
            <v>174.65422000000001</v>
          </cell>
          <cell r="L86">
            <v>18</v>
          </cell>
          <cell r="M86">
            <v>1.3499999999999999</v>
          </cell>
          <cell r="Q86">
            <v>176.00422</v>
          </cell>
          <cell r="R86">
            <v>271.75051568000003</v>
          </cell>
          <cell r="S86">
            <v>1.544</v>
          </cell>
          <cell r="T86">
            <v>271.75</v>
          </cell>
        </row>
        <row r="87">
          <cell r="G87">
            <v>80507</v>
          </cell>
          <cell r="H87" t="str">
            <v>1 шт.</v>
          </cell>
          <cell r="I87" t="str">
            <v>Обнинскоргсинтез</v>
          </cell>
          <cell r="J87">
            <v>4614</v>
          </cell>
          <cell r="K87">
            <v>176.25479999999999</v>
          </cell>
          <cell r="L87">
            <v>18</v>
          </cell>
          <cell r="M87">
            <v>1.3499999999999999</v>
          </cell>
          <cell r="Q87">
            <v>177.60479999999998</v>
          </cell>
          <cell r="R87">
            <v>274.22181119999999</v>
          </cell>
          <cell r="S87">
            <v>1.544</v>
          </cell>
          <cell r="T87">
            <v>274.22000000000003</v>
          </cell>
        </row>
        <row r="88">
          <cell r="G88">
            <v>80410</v>
          </cell>
          <cell r="H88" t="str">
            <v>1 шт.</v>
          </cell>
          <cell r="I88" t="str">
            <v>Обнинскоргсинтез</v>
          </cell>
          <cell r="J88">
            <v>4710</v>
          </cell>
          <cell r="K88">
            <v>179.922</v>
          </cell>
          <cell r="L88">
            <v>18</v>
          </cell>
          <cell r="M88">
            <v>1.3499999999999999</v>
          </cell>
          <cell r="Q88">
            <v>181.27199999999999</v>
          </cell>
          <cell r="R88">
            <v>279.88396799999998</v>
          </cell>
          <cell r="S88">
            <v>1.544</v>
          </cell>
          <cell r="T88">
            <v>279.88</v>
          </cell>
        </row>
        <row r="89">
          <cell r="G89">
            <v>80531</v>
          </cell>
          <cell r="H89" t="str">
            <v>1 шт.</v>
          </cell>
          <cell r="I89" t="str">
            <v>Обнинскоргсинтез</v>
          </cell>
          <cell r="J89">
            <v>7079.2</v>
          </cell>
          <cell r="K89">
            <v>270.42543999999998</v>
          </cell>
          <cell r="L89">
            <v>18</v>
          </cell>
          <cell r="M89">
            <v>1.3499999999999999</v>
          </cell>
          <cell r="Q89">
            <v>271.77544</v>
          </cell>
          <cell r="R89">
            <v>419.62127936000002</v>
          </cell>
          <cell r="S89">
            <v>1.544</v>
          </cell>
          <cell r="T89">
            <v>419.62</v>
          </cell>
        </row>
        <row r="90">
          <cell r="G90">
            <v>80532</v>
          </cell>
          <cell r="H90" t="str">
            <v>1 шт.</v>
          </cell>
          <cell r="I90" t="str">
            <v>Обнинскоргсинтез</v>
          </cell>
          <cell r="J90">
            <v>7229.3</v>
          </cell>
          <cell r="K90">
            <v>276.15926000000002</v>
          </cell>
          <cell r="L90">
            <v>18</v>
          </cell>
          <cell r="M90">
            <v>1.3499999999999999</v>
          </cell>
          <cell r="Q90">
            <v>277.50926000000004</v>
          </cell>
          <cell r="R90">
            <v>428.4742974400001</v>
          </cell>
          <cell r="S90">
            <v>1.544</v>
          </cell>
          <cell r="T90">
            <v>428.47</v>
          </cell>
        </row>
        <row r="91">
          <cell r="G91">
            <v>80529</v>
          </cell>
          <cell r="H91" t="str">
            <v>1 шт.</v>
          </cell>
          <cell r="I91" t="str">
            <v>Обнинскоргсинтез</v>
          </cell>
          <cell r="J91">
            <v>3687.8</v>
          </cell>
          <cell r="K91">
            <v>140.87396000000001</v>
          </cell>
          <cell r="L91">
            <v>18</v>
          </cell>
          <cell r="M91">
            <v>1.3499999999999999</v>
          </cell>
          <cell r="Q91">
            <v>142.22396000000001</v>
          </cell>
          <cell r="R91">
            <v>219.59379424000002</v>
          </cell>
          <cell r="S91">
            <v>1.544</v>
          </cell>
          <cell r="T91">
            <v>219.59</v>
          </cell>
        </row>
        <row r="92">
          <cell r="G92">
            <v>80530</v>
          </cell>
          <cell r="H92" t="str">
            <v>1 шт.</v>
          </cell>
          <cell r="I92" t="str">
            <v>Обнинскоргсинтез</v>
          </cell>
          <cell r="J92">
            <v>3815.8</v>
          </cell>
          <cell r="K92">
            <v>145.76356000000001</v>
          </cell>
          <cell r="L92">
            <v>18</v>
          </cell>
          <cell r="M92">
            <v>1.3499999999999999</v>
          </cell>
          <cell r="Q92">
            <v>147.11356000000001</v>
          </cell>
          <cell r="R92">
            <v>227.14333664000003</v>
          </cell>
          <cell r="S92">
            <v>1.544</v>
          </cell>
          <cell r="T92">
            <v>227.14</v>
          </cell>
        </row>
        <row r="93">
          <cell r="G93">
            <v>631031</v>
          </cell>
          <cell r="H93" t="str">
            <v>48 шт.</v>
          </cell>
          <cell r="I93" t="str">
            <v>Обнинскоргсинтез</v>
          </cell>
          <cell r="J93">
            <v>29</v>
          </cell>
          <cell r="K93">
            <v>1.1077999999999999</v>
          </cell>
          <cell r="L93">
            <v>0.4</v>
          </cell>
          <cell r="M93">
            <v>0.03</v>
          </cell>
          <cell r="Q93">
            <v>1.1377999999999999</v>
          </cell>
          <cell r="R93">
            <v>1.7567632</v>
          </cell>
          <cell r="S93">
            <v>1.544</v>
          </cell>
          <cell r="T93">
            <v>1.76</v>
          </cell>
        </row>
        <row r="94">
          <cell r="G94">
            <v>663322</v>
          </cell>
          <cell r="H94" t="str">
            <v>24 шт.</v>
          </cell>
          <cell r="I94" t="str">
            <v>Обнинскоргсинтез</v>
          </cell>
          <cell r="J94">
            <v>67.400000000000006</v>
          </cell>
          <cell r="K94">
            <v>2.5746799999999999</v>
          </cell>
          <cell r="L94">
            <v>0.4</v>
          </cell>
          <cell r="M94">
            <v>0.03</v>
          </cell>
          <cell r="Q94">
            <v>2.6046799999999997</v>
          </cell>
          <cell r="R94">
            <v>4.02162592</v>
          </cell>
          <cell r="S94">
            <v>1.544</v>
          </cell>
          <cell r="T94">
            <v>4.0199999999999996</v>
          </cell>
        </row>
        <row r="95">
          <cell r="G95">
            <v>808519</v>
          </cell>
          <cell r="H95" t="str">
            <v>15 шт.</v>
          </cell>
          <cell r="I95" t="str">
            <v>Обнинскоргсинтез</v>
          </cell>
          <cell r="J95">
            <v>127.6</v>
          </cell>
          <cell r="K95">
            <v>4.8743199999999991</v>
          </cell>
          <cell r="L95">
            <v>0.4</v>
          </cell>
          <cell r="M95">
            <v>0.03</v>
          </cell>
          <cell r="Q95">
            <v>4.9043199999999993</v>
          </cell>
          <cell r="R95">
            <v>7.5722700799999991</v>
          </cell>
          <cell r="S95">
            <v>1.544</v>
          </cell>
          <cell r="T95">
            <v>7.57</v>
          </cell>
        </row>
        <row r="96">
          <cell r="G96">
            <v>800401</v>
          </cell>
          <cell r="H96" t="str">
            <v>6 шт.</v>
          </cell>
          <cell r="I96" t="str">
            <v>Обнинскоргсинтез</v>
          </cell>
          <cell r="J96">
            <v>168.6</v>
          </cell>
          <cell r="K96">
            <v>6.4405199999999994</v>
          </cell>
          <cell r="L96">
            <v>1</v>
          </cell>
          <cell r="M96">
            <v>7.4999999999999997E-2</v>
          </cell>
          <cell r="Q96">
            <v>6.5155199999999995</v>
          </cell>
          <cell r="R96">
            <v>10.059962879999999</v>
          </cell>
          <cell r="S96">
            <v>1.544</v>
          </cell>
          <cell r="T96">
            <v>10.06</v>
          </cell>
        </row>
        <row r="97">
          <cell r="G97">
            <v>81827</v>
          </cell>
          <cell r="H97" t="str">
            <v>1 шт.</v>
          </cell>
          <cell r="I97" t="str">
            <v>Обнинскоргсинтез</v>
          </cell>
          <cell r="J97">
            <v>504.4</v>
          </cell>
          <cell r="K97">
            <v>19.268079999999998</v>
          </cell>
          <cell r="L97">
            <v>2.5</v>
          </cell>
          <cell r="M97">
            <v>0.1875</v>
          </cell>
          <cell r="Q97">
            <v>19.455579999999998</v>
          </cell>
          <cell r="R97">
            <v>30.039415519999999</v>
          </cell>
          <cell r="S97">
            <v>1.544</v>
          </cell>
          <cell r="T97">
            <v>30.04</v>
          </cell>
        </row>
        <row r="98">
          <cell r="G98">
            <v>81828</v>
          </cell>
          <cell r="H98" t="str">
            <v>1 шт.</v>
          </cell>
          <cell r="I98" t="str">
            <v>Обнинскоргсинтез</v>
          </cell>
          <cell r="J98">
            <v>981.4</v>
          </cell>
          <cell r="K98">
            <v>37.48948</v>
          </cell>
          <cell r="L98">
            <v>5</v>
          </cell>
          <cell r="M98">
            <v>0.375</v>
          </cell>
          <cell r="Q98">
            <v>37.86448</v>
          </cell>
          <cell r="R98">
            <v>58.462757119999999</v>
          </cell>
          <cell r="S98">
            <v>1.544</v>
          </cell>
          <cell r="T98">
            <v>58.46</v>
          </cell>
        </row>
        <row r="99">
          <cell r="G99">
            <v>99000</v>
          </cell>
          <cell r="H99" t="str">
            <v>1 шт.</v>
          </cell>
          <cell r="I99">
            <v>1600</v>
          </cell>
          <cell r="J99">
            <v>1500</v>
          </cell>
          <cell r="K99">
            <v>57.3</v>
          </cell>
          <cell r="L99">
            <v>9.5</v>
          </cell>
          <cell r="M99">
            <v>0.71250000000000002</v>
          </cell>
          <cell r="Q99">
            <v>58.012499999999996</v>
          </cell>
          <cell r="R99">
            <v>88.178999999999988</v>
          </cell>
          <cell r="S99">
            <v>1.52</v>
          </cell>
          <cell r="T99">
            <v>88.18</v>
          </cell>
        </row>
        <row r="100">
          <cell r="G100">
            <v>90053</v>
          </cell>
          <cell r="H100" t="str">
            <v>1 шт.</v>
          </cell>
          <cell r="I100" t="str">
            <v>Обнинскоргсинтез</v>
          </cell>
          <cell r="J100">
            <v>3493.9</v>
          </cell>
          <cell r="K100">
            <v>133.46698000000001</v>
          </cell>
          <cell r="L100">
            <v>18</v>
          </cell>
          <cell r="M100">
            <v>1.3499999999999999</v>
          </cell>
          <cell r="Q100">
            <v>134.81698</v>
          </cell>
          <cell r="R100">
            <v>208.15741712000002</v>
          </cell>
          <cell r="S100">
            <v>1.544</v>
          </cell>
          <cell r="T100">
            <v>208.16</v>
          </cell>
        </row>
        <row r="101">
          <cell r="G101">
            <v>80409</v>
          </cell>
          <cell r="H101" t="str">
            <v>1 шт.</v>
          </cell>
          <cell r="I101" t="str">
            <v>Обнинскоргсинтез</v>
          </cell>
          <cell r="J101">
            <v>3577.9</v>
          </cell>
          <cell r="K101">
            <v>136.67578</v>
          </cell>
          <cell r="L101">
            <v>18</v>
          </cell>
          <cell r="M101">
            <v>1.3499999999999999</v>
          </cell>
          <cell r="Q101">
            <v>138.02578</v>
          </cell>
          <cell r="R101">
            <v>213.11180432</v>
          </cell>
          <cell r="S101">
            <v>1.544</v>
          </cell>
          <cell r="T101">
            <v>213.11</v>
          </cell>
        </row>
        <row r="102">
          <cell r="G102">
            <v>80408</v>
          </cell>
          <cell r="H102" t="str">
            <v>1 шт.</v>
          </cell>
          <cell r="I102" t="str">
            <v>Обнинскоргсинтез</v>
          </cell>
          <cell r="J102">
            <v>34105.4</v>
          </cell>
          <cell r="K102">
            <v>1302.82628</v>
          </cell>
          <cell r="L102">
            <v>180</v>
          </cell>
          <cell r="M102">
            <v>13.5</v>
          </cell>
          <cell r="Q102">
            <v>1316.32628</v>
          </cell>
          <cell r="R102">
            <v>2032.40777632</v>
          </cell>
          <cell r="S102">
            <v>1.544</v>
          </cell>
          <cell r="T102">
            <v>2032.41</v>
          </cell>
        </row>
        <row r="103">
          <cell r="G103">
            <v>632114</v>
          </cell>
          <cell r="H103" t="str">
            <v>48 шт.</v>
          </cell>
          <cell r="I103" t="str">
            <v>Обнинскоргсинтез</v>
          </cell>
          <cell r="J103">
            <v>36.6</v>
          </cell>
          <cell r="K103">
            <v>1.39812</v>
          </cell>
          <cell r="L103">
            <v>1</v>
          </cell>
          <cell r="M103">
            <v>7.4999999999999997E-2</v>
          </cell>
          <cell r="Q103">
            <v>1.47312</v>
          </cell>
          <cell r="R103">
            <v>2.2744972799999998</v>
          </cell>
          <cell r="S103">
            <v>1.544</v>
          </cell>
          <cell r="T103">
            <v>2.27</v>
          </cell>
        </row>
        <row r="104">
          <cell r="G104">
            <v>963325</v>
          </cell>
          <cell r="H104" t="str">
            <v>24 шт.</v>
          </cell>
          <cell r="I104" t="str">
            <v>Обнинскоргсинтез</v>
          </cell>
          <cell r="J104">
            <v>84.7</v>
          </cell>
          <cell r="K104">
            <v>3.2355399999999999</v>
          </cell>
          <cell r="L104">
            <v>1</v>
          </cell>
          <cell r="M104">
            <v>7.4999999999999997E-2</v>
          </cell>
          <cell r="Q104">
            <v>3.31054</v>
          </cell>
          <cell r="R104">
            <v>5.11147376</v>
          </cell>
          <cell r="S104">
            <v>1.544</v>
          </cell>
          <cell r="T104">
            <v>5.1100000000000003</v>
          </cell>
        </row>
        <row r="105">
          <cell r="G105">
            <v>800404</v>
          </cell>
          <cell r="H105" t="str">
            <v>6 шт.</v>
          </cell>
          <cell r="I105" t="str">
            <v>Обнинскоргсинтез</v>
          </cell>
          <cell r="J105">
            <v>245.2</v>
          </cell>
          <cell r="K105">
            <v>9.3666399999999985</v>
          </cell>
          <cell r="L105">
            <v>1</v>
          </cell>
          <cell r="M105">
            <v>7.4999999999999997E-2</v>
          </cell>
          <cell r="Q105">
            <v>9.4416399999999978</v>
          </cell>
          <cell r="R105">
            <v>14.577892159999998</v>
          </cell>
          <cell r="S105">
            <v>1.544</v>
          </cell>
          <cell r="T105">
            <v>14.58</v>
          </cell>
        </row>
        <row r="106">
          <cell r="G106">
            <v>80400</v>
          </cell>
          <cell r="H106" t="str">
            <v>6 шт.</v>
          </cell>
          <cell r="I106" t="str">
            <v>Обнинскоргсинтез</v>
          </cell>
          <cell r="J106">
            <v>128</v>
          </cell>
          <cell r="K106">
            <v>4.8895999999999997</v>
          </cell>
          <cell r="L106">
            <v>1</v>
          </cell>
          <cell r="M106">
            <v>7.4999999999999997E-2</v>
          </cell>
          <cell r="Q106">
            <v>4.9645999999999999</v>
          </cell>
          <cell r="R106">
            <v>7.6653424000000001</v>
          </cell>
          <cell r="S106">
            <v>1.544</v>
          </cell>
          <cell r="T106">
            <v>7.67</v>
          </cell>
        </row>
        <row r="107">
          <cell r="G107">
            <v>80402</v>
          </cell>
          <cell r="H107" t="str">
            <v>1 шт.</v>
          </cell>
          <cell r="I107" t="str">
            <v>Обнинскоргсинтез</v>
          </cell>
          <cell r="J107">
            <v>1959.4</v>
          </cell>
          <cell r="K107">
            <v>74.849080000000001</v>
          </cell>
          <cell r="L107">
            <v>18</v>
          </cell>
          <cell r="M107">
            <v>1.3499999999999999</v>
          </cell>
          <cell r="Q107">
            <v>76.199079999999995</v>
          </cell>
          <cell r="R107">
            <v>117.65137951999999</v>
          </cell>
          <cell r="S107">
            <v>1.544</v>
          </cell>
          <cell r="T107">
            <v>117.65</v>
          </cell>
        </row>
        <row r="108">
          <cell r="G108">
            <v>801605</v>
          </cell>
          <cell r="H108" t="str">
            <v>1 шт.</v>
          </cell>
          <cell r="I108" t="str">
            <v>Обнинскоргсинтез</v>
          </cell>
          <cell r="J108">
            <v>1924.8</v>
          </cell>
          <cell r="K108">
            <v>73.527359999999987</v>
          </cell>
          <cell r="L108">
            <v>21</v>
          </cell>
          <cell r="M108">
            <v>1.575</v>
          </cell>
          <cell r="Q108">
            <v>75.10235999999999</v>
          </cell>
          <cell r="R108">
            <v>115.95804383999999</v>
          </cell>
          <cell r="S108">
            <v>1.544</v>
          </cell>
          <cell r="T108">
            <v>115.96</v>
          </cell>
        </row>
        <row r="109">
          <cell r="G109">
            <v>80403</v>
          </cell>
          <cell r="H109" t="str">
            <v>1 шт.</v>
          </cell>
          <cell r="I109" t="str">
            <v>Обнинскоргсинтез</v>
          </cell>
          <cell r="J109">
            <v>19405.900000000001</v>
          </cell>
          <cell r="K109">
            <v>741.30538000000001</v>
          </cell>
          <cell r="L109">
            <v>180</v>
          </cell>
          <cell r="M109">
            <v>13.5</v>
          </cell>
          <cell r="Q109">
            <v>754.80538000000001</v>
          </cell>
          <cell r="R109">
            <v>1165.4195067200001</v>
          </cell>
          <cell r="S109">
            <v>1.544</v>
          </cell>
          <cell r="T109">
            <v>1165.42</v>
          </cell>
        </row>
        <row r="110">
          <cell r="G110">
            <v>81824</v>
          </cell>
          <cell r="H110" t="str">
            <v>15 шт.</v>
          </cell>
          <cell r="I110" t="str">
            <v>Обнинскоргсинтез</v>
          </cell>
          <cell r="J110">
            <v>127.8</v>
          </cell>
          <cell r="K110">
            <v>4.8819599999999994</v>
          </cell>
          <cell r="L110">
            <v>1</v>
          </cell>
          <cell r="M110">
            <v>7.4999999999999997E-2</v>
          </cell>
          <cell r="Q110">
            <v>4.9569599999999996</v>
          </cell>
          <cell r="R110">
            <v>7.6535462399999998</v>
          </cell>
          <cell r="S110">
            <v>1.544</v>
          </cell>
          <cell r="T110">
            <v>7.65</v>
          </cell>
        </row>
        <row r="111">
          <cell r="G111">
            <v>80405</v>
          </cell>
          <cell r="H111" t="str">
            <v>6 шт.</v>
          </cell>
          <cell r="I111" t="str">
            <v>Обнинскоргсинтез</v>
          </cell>
          <cell r="J111">
            <v>181.8</v>
          </cell>
          <cell r="K111">
            <v>6.9447599999999996</v>
          </cell>
          <cell r="L111">
            <v>1</v>
          </cell>
          <cell r="M111">
            <v>7.4999999999999997E-2</v>
          </cell>
          <cell r="Q111">
            <v>7.0197599999999998</v>
          </cell>
          <cell r="R111">
            <v>10.838509439999999</v>
          </cell>
          <cell r="S111">
            <v>1.544</v>
          </cell>
          <cell r="T111">
            <v>10.84</v>
          </cell>
        </row>
        <row r="112">
          <cell r="G112">
            <v>80406</v>
          </cell>
          <cell r="H112" t="str">
            <v>1 шт.</v>
          </cell>
          <cell r="I112" t="str">
            <v>Обнинскоргсинтез</v>
          </cell>
          <cell r="J112">
            <v>3403.3</v>
          </cell>
          <cell r="K112">
            <v>130.00605999999999</v>
          </cell>
          <cell r="L112">
            <v>18</v>
          </cell>
          <cell r="M112">
            <v>1.3499999999999999</v>
          </cell>
          <cell r="Q112">
            <v>131.35605999999999</v>
          </cell>
          <cell r="R112">
            <v>202.81375663999998</v>
          </cell>
          <cell r="S112">
            <v>1.544</v>
          </cell>
          <cell r="T112">
            <v>202.81</v>
          </cell>
        </row>
        <row r="113">
          <cell r="G113">
            <v>80407</v>
          </cell>
          <cell r="H113" t="str">
            <v>1 шт.</v>
          </cell>
          <cell r="I113" t="str">
            <v>Обнинскоргсинтез</v>
          </cell>
          <cell r="J113">
            <v>33628</v>
          </cell>
          <cell r="K113">
            <v>1284.5896</v>
          </cell>
          <cell r="L113">
            <v>180</v>
          </cell>
          <cell r="M113">
            <v>13.5</v>
          </cell>
          <cell r="Q113">
            <v>1298.0896</v>
          </cell>
          <cell r="R113">
            <v>2004.2503424000001</v>
          </cell>
          <cell r="S113">
            <v>1.544</v>
          </cell>
          <cell r="T113">
            <v>2004.25</v>
          </cell>
        </row>
        <row r="114">
          <cell r="G114">
            <v>81849</v>
          </cell>
          <cell r="H114" t="str">
            <v>6 шт.</v>
          </cell>
          <cell r="I114" t="str">
            <v>Обнинскоргсинтез</v>
          </cell>
          <cell r="J114">
            <v>187.8</v>
          </cell>
          <cell r="K114">
            <v>7.1739600000000001</v>
          </cell>
          <cell r="L114">
            <v>1</v>
          </cell>
          <cell r="M114">
            <v>7.4999999999999997E-2</v>
          </cell>
          <cell r="Q114">
            <v>7.2489600000000003</v>
          </cell>
          <cell r="R114">
            <v>11.19239424</v>
          </cell>
          <cell r="S114">
            <v>1.544</v>
          </cell>
          <cell r="T114">
            <v>11.19</v>
          </cell>
        </row>
        <row r="115">
          <cell r="G115">
            <v>80540</v>
          </cell>
          <cell r="H115" t="str">
            <v>1 шт.</v>
          </cell>
          <cell r="I115">
            <v>1315</v>
          </cell>
          <cell r="J115">
            <v>1415</v>
          </cell>
          <cell r="K115">
            <v>54.052999999999997</v>
          </cell>
          <cell r="L115">
            <v>9.5</v>
          </cell>
          <cell r="M115">
            <v>0.71250000000000002</v>
          </cell>
          <cell r="Q115">
            <v>54.765499999999996</v>
          </cell>
          <cell r="R115">
            <v>83.243559999999988</v>
          </cell>
          <cell r="S115">
            <v>1.52</v>
          </cell>
          <cell r="T115">
            <v>83.24</v>
          </cell>
        </row>
        <row r="116">
          <cell r="G116">
            <v>80539</v>
          </cell>
          <cell r="H116" t="str">
            <v>1 шт.</v>
          </cell>
          <cell r="I116" t="str">
            <v>Обнинскоргсинтез</v>
          </cell>
          <cell r="J116">
            <v>9999</v>
          </cell>
          <cell r="K116">
            <v>381.96179999999998</v>
          </cell>
          <cell r="L116">
            <v>18</v>
          </cell>
          <cell r="M116">
            <v>1.3499999999999999</v>
          </cell>
          <cell r="Q116">
            <v>383.31180000000001</v>
          </cell>
          <cell r="R116">
            <v>594.13328999999999</v>
          </cell>
          <cell r="S116">
            <v>1.55</v>
          </cell>
          <cell r="T116">
            <v>594.13</v>
          </cell>
        </row>
        <row r="117">
          <cell r="G117">
            <v>534075</v>
          </cell>
          <cell r="H117" t="str">
            <v>6 шт.</v>
          </cell>
          <cell r="I117" t="str">
            <v>Обнинскоргсинтез</v>
          </cell>
          <cell r="J117">
            <v>106.3</v>
          </cell>
          <cell r="K117">
            <v>4.0606599999999995</v>
          </cell>
          <cell r="L117">
            <v>1</v>
          </cell>
          <cell r="M117">
            <v>7.4999999999999997E-2</v>
          </cell>
          <cell r="Q117">
            <v>4.1356599999999997</v>
          </cell>
          <cell r="R117">
            <v>6.3854590399999998</v>
          </cell>
          <cell r="S117">
            <v>1.544</v>
          </cell>
          <cell r="T117">
            <v>6.39</v>
          </cell>
        </row>
        <row r="118">
          <cell r="G118">
            <v>534120</v>
          </cell>
          <cell r="H118" t="str">
            <v>1 шт.</v>
          </cell>
          <cell r="I118" t="str">
            <v>Обнинскоргсинтез</v>
          </cell>
          <cell r="J118">
            <v>292.3</v>
          </cell>
          <cell r="K118">
            <v>11.16586</v>
          </cell>
          <cell r="L118">
            <v>2.5</v>
          </cell>
          <cell r="M118">
            <v>0.1875</v>
          </cell>
          <cell r="Q118">
            <v>11.35336</v>
          </cell>
          <cell r="R118">
            <v>17.529587840000001</v>
          </cell>
          <cell r="S118">
            <v>1.544</v>
          </cell>
          <cell r="T118">
            <v>17.53</v>
          </cell>
        </row>
        <row r="119">
          <cell r="G119">
            <v>534074</v>
          </cell>
          <cell r="H119" t="str">
            <v>1 шт.</v>
          </cell>
          <cell r="I119" t="str">
            <v>Обнинскоргсинтез</v>
          </cell>
          <cell r="J119">
            <v>529.9</v>
          </cell>
          <cell r="K119">
            <v>20.242179999999998</v>
          </cell>
          <cell r="L119">
            <v>5</v>
          </cell>
          <cell r="M119">
            <v>0.375</v>
          </cell>
          <cell r="Q119">
            <v>20.617179999999998</v>
          </cell>
          <cell r="R119">
            <v>31.832925919999997</v>
          </cell>
          <cell r="S119">
            <v>1.544</v>
          </cell>
          <cell r="T119">
            <v>31.83</v>
          </cell>
        </row>
        <row r="120">
          <cell r="G120">
            <v>534073</v>
          </cell>
          <cell r="H120" t="str">
            <v>1 шт.</v>
          </cell>
          <cell r="I120" t="str">
            <v>Обнинскоргсинтез</v>
          </cell>
          <cell r="J120">
            <v>1031.8</v>
          </cell>
          <cell r="K120">
            <v>39.414759999999994</v>
          </cell>
          <cell r="L120">
            <v>9.5</v>
          </cell>
          <cell r="M120">
            <v>0.71250000000000002</v>
          </cell>
          <cell r="Q120">
            <v>40.127259999999993</v>
          </cell>
          <cell r="R120">
            <v>61.956489439999991</v>
          </cell>
          <cell r="S120">
            <v>1.544</v>
          </cell>
          <cell r="T120">
            <v>61.96</v>
          </cell>
        </row>
        <row r="121">
          <cell r="G121">
            <v>534072</v>
          </cell>
          <cell r="H121" t="str">
            <v>1 шт.</v>
          </cell>
          <cell r="I121" t="str">
            <v>Обнинскоргсинтез</v>
          </cell>
          <cell r="J121">
            <v>1951</v>
          </cell>
          <cell r="K121">
            <v>74.528199999999998</v>
          </cell>
          <cell r="L121">
            <v>18</v>
          </cell>
          <cell r="M121">
            <v>1.3499999999999999</v>
          </cell>
          <cell r="Q121">
            <v>75.878199999999993</v>
          </cell>
          <cell r="R121">
            <v>117.1559408</v>
          </cell>
          <cell r="S121">
            <v>1.544</v>
          </cell>
          <cell r="T121">
            <v>117.16</v>
          </cell>
        </row>
        <row r="122">
          <cell r="G122">
            <v>534102</v>
          </cell>
          <cell r="H122" t="str">
            <v>1 шт.</v>
          </cell>
          <cell r="I122" t="str">
            <v>Обнинскоргсинтез</v>
          </cell>
          <cell r="J122">
            <v>1912.7</v>
          </cell>
          <cell r="K122">
            <v>73.06514</v>
          </cell>
          <cell r="L122">
            <v>21</v>
          </cell>
          <cell r="M122">
            <v>1.575</v>
          </cell>
          <cell r="Q122">
            <v>74.640140000000002</v>
          </cell>
          <cell r="R122">
            <v>115.24437616</v>
          </cell>
          <cell r="S122">
            <v>1.544</v>
          </cell>
          <cell r="T122">
            <v>115.24</v>
          </cell>
        </row>
        <row r="123">
          <cell r="G123">
            <v>80545</v>
          </cell>
          <cell r="H123" t="str">
            <v>6 шт.</v>
          </cell>
          <cell r="I123" t="str">
            <v>Обнинскоргсинтез</v>
          </cell>
          <cell r="J123">
            <v>169.2</v>
          </cell>
          <cell r="K123">
            <v>6.4634399999999994</v>
          </cell>
          <cell r="L123">
            <v>1</v>
          </cell>
          <cell r="M123">
            <v>7.4999999999999997E-2</v>
          </cell>
          <cell r="Q123">
            <v>6.5384399999999996</v>
          </cell>
          <cell r="R123">
            <v>10.09535136</v>
          </cell>
          <cell r="S123">
            <v>1.544</v>
          </cell>
          <cell r="T123">
            <v>10.1</v>
          </cell>
        </row>
      </sheetData>
      <sheetData sheetId="5">
        <row r="10">
          <cell r="E10">
            <v>800761</v>
          </cell>
          <cell r="F10" t="str">
            <v>25шт.</v>
          </cell>
          <cell r="G10">
            <v>1000</v>
          </cell>
          <cell r="H10" t="str">
            <v>Обнинскоргсинтез</v>
          </cell>
          <cell r="I10">
            <v>128.721</v>
          </cell>
          <cell r="J10">
            <v>128.721</v>
          </cell>
          <cell r="K10">
            <v>4.9171421999999998</v>
          </cell>
          <cell r="L10">
            <v>1</v>
          </cell>
          <cell r="M10">
            <v>7.4999999999999997E-2</v>
          </cell>
          <cell r="Q10">
            <v>4.9921422</v>
          </cell>
          <cell r="R10">
            <v>7.6125176407799993</v>
          </cell>
          <cell r="S10">
            <v>1.5248999999999999</v>
          </cell>
          <cell r="T10">
            <v>7.61</v>
          </cell>
        </row>
        <row r="11">
          <cell r="E11">
            <v>800762</v>
          </cell>
          <cell r="F11" t="str">
            <v>15шт.</v>
          </cell>
          <cell r="G11">
            <v>600</v>
          </cell>
          <cell r="H11" t="str">
            <v>Обнинскоргсинтез</v>
          </cell>
          <cell r="I11">
            <v>227.11500000000001</v>
          </cell>
          <cell r="J11">
            <v>227.11500000000001</v>
          </cell>
          <cell r="K11">
            <v>8.6757930000000005</v>
          </cell>
          <cell r="L11">
            <v>1</v>
          </cell>
          <cell r="M11">
            <v>7.4999999999999997E-2</v>
          </cell>
          <cell r="Q11">
            <v>8.7507929999999998</v>
          </cell>
          <cell r="R11">
            <v>13.3440842457</v>
          </cell>
          <cell r="S11">
            <v>1.5248999999999999</v>
          </cell>
          <cell r="T11">
            <v>13.34</v>
          </cell>
        </row>
        <row r="12">
          <cell r="E12">
            <v>800772</v>
          </cell>
          <cell r="F12" t="str">
            <v>25шт.</v>
          </cell>
          <cell r="G12">
            <v>1000</v>
          </cell>
          <cell r="H12" t="str">
            <v>Обнинскоргсинтез</v>
          </cell>
          <cell r="I12">
            <v>93.345000000000013</v>
          </cell>
          <cell r="J12">
            <v>93.345000000000013</v>
          </cell>
          <cell r="K12">
            <v>3.5657790000000005</v>
          </cell>
          <cell r="L12">
            <v>1</v>
          </cell>
          <cell r="M12">
            <v>7.4999999999999997E-2</v>
          </cell>
          <cell r="Q12">
            <v>3.6407790000000007</v>
          </cell>
          <cell r="R12">
            <v>5.5518238971000011</v>
          </cell>
          <cell r="S12">
            <v>1.5248999999999999</v>
          </cell>
          <cell r="T12">
            <v>5.55</v>
          </cell>
        </row>
        <row r="13">
          <cell r="E13">
            <v>978923</v>
          </cell>
          <cell r="F13" t="str">
            <v>15шт.</v>
          </cell>
          <cell r="G13">
            <v>600</v>
          </cell>
          <cell r="H13" t="str">
            <v>Обнинскоргсинтез</v>
          </cell>
          <cell r="I13">
            <v>179.76</v>
          </cell>
          <cell r="J13">
            <v>179.76</v>
          </cell>
          <cell r="K13">
            <v>6.8668319999999996</v>
          </cell>
          <cell r="L13">
            <v>1</v>
          </cell>
          <cell r="M13">
            <v>7.4999999999999997E-2</v>
          </cell>
          <cell r="Q13">
            <v>6.9418319999999998</v>
          </cell>
          <cell r="R13">
            <v>10.5855996168</v>
          </cell>
          <cell r="S13">
            <v>1.5248999999999999</v>
          </cell>
          <cell r="T13">
            <v>10.59</v>
          </cell>
        </row>
        <row r="14">
          <cell r="E14">
            <v>990242</v>
          </cell>
          <cell r="F14" t="str">
            <v>24шт.</v>
          </cell>
          <cell r="G14">
            <v>1920</v>
          </cell>
          <cell r="H14" t="str">
            <v>Обнинскоргсинтез</v>
          </cell>
          <cell r="I14">
            <v>48.5</v>
          </cell>
          <cell r="J14">
            <v>48.5</v>
          </cell>
          <cell r="K14">
            <v>1.8526999999999998</v>
          </cell>
          <cell r="L14">
            <v>1</v>
          </cell>
          <cell r="M14">
            <v>7.4999999999999997E-2</v>
          </cell>
          <cell r="Q14">
            <v>1.9276999999999997</v>
          </cell>
          <cell r="R14">
            <v>2.9395497299999995</v>
          </cell>
          <cell r="S14">
            <v>1.5248999999999999</v>
          </cell>
          <cell r="T14">
            <v>2.94</v>
          </cell>
        </row>
        <row r="15">
          <cell r="E15">
            <v>990244</v>
          </cell>
          <cell r="F15" t="str">
            <v>25шт.</v>
          </cell>
          <cell r="G15">
            <v>1000</v>
          </cell>
          <cell r="H15" t="str">
            <v>Обнинскоргсинтез</v>
          </cell>
          <cell r="I15">
            <v>77.8</v>
          </cell>
          <cell r="J15">
            <v>77.8</v>
          </cell>
          <cell r="K15">
            <v>2.9719599999999997</v>
          </cell>
          <cell r="L15">
            <v>1</v>
          </cell>
          <cell r="M15">
            <v>7.4999999999999997E-2</v>
          </cell>
          <cell r="Q15">
            <v>3.0469599999999999</v>
          </cell>
          <cell r="R15">
            <v>4.6463093039999999</v>
          </cell>
          <cell r="S15">
            <v>1.5248999999999999</v>
          </cell>
          <cell r="T15">
            <v>4.6500000000000004</v>
          </cell>
        </row>
        <row r="16">
          <cell r="E16">
            <v>800735</v>
          </cell>
          <cell r="F16" t="str">
            <v>15шт.</v>
          </cell>
          <cell r="G16">
            <v>600</v>
          </cell>
          <cell r="H16" t="str">
            <v>Обнинскоргсинтез</v>
          </cell>
          <cell r="I16">
            <v>149.6</v>
          </cell>
          <cell r="J16">
            <v>157</v>
          </cell>
          <cell r="K16">
            <v>5.9973999999999998</v>
          </cell>
          <cell r="L16">
            <v>1</v>
          </cell>
          <cell r="M16">
            <v>7.4999999999999997E-2</v>
          </cell>
          <cell r="Q16">
            <v>6.0724</v>
          </cell>
          <cell r="R16">
            <v>9.2598027599999995</v>
          </cell>
          <cell r="S16">
            <v>1.5248999999999999</v>
          </cell>
          <cell r="T16">
            <v>9.26</v>
          </cell>
        </row>
        <row r="17">
          <cell r="E17">
            <v>800773</v>
          </cell>
          <cell r="F17" t="str">
            <v>25шт.</v>
          </cell>
          <cell r="G17">
            <v>1000</v>
          </cell>
          <cell r="H17" t="str">
            <v>Обнинскоргсинтез</v>
          </cell>
          <cell r="I17">
            <v>63.5</v>
          </cell>
          <cell r="J17">
            <v>63.5</v>
          </cell>
          <cell r="K17">
            <v>2.4257</v>
          </cell>
          <cell r="L17">
            <v>1</v>
          </cell>
          <cell r="M17">
            <v>7.4999999999999997E-2</v>
          </cell>
          <cell r="Q17">
            <v>2.5007000000000001</v>
          </cell>
          <cell r="R17">
            <v>3.8133174300000001</v>
          </cell>
          <cell r="S17">
            <v>1.5248999999999999</v>
          </cell>
          <cell r="T17">
            <v>3.81</v>
          </cell>
        </row>
        <row r="18">
          <cell r="E18">
            <v>990250</v>
          </cell>
          <cell r="F18" t="str">
            <v>25шт.</v>
          </cell>
          <cell r="G18">
            <v>1000</v>
          </cell>
          <cell r="H18" t="str">
            <v>ДЗОС г.Дзержинск</v>
          </cell>
          <cell r="I18">
            <v>61.6</v>
          </cell>
          <cell r="J18">
            <v>61.6</v>
          </cell>
          <cell r="K18">
            <v>2.3531200000000001</v>
          </cell>
          <cell r="L18">
            <v>1</v>
          </cell>
          <cell r="M18">
            <v>7.4999999999999997E-2</v>
          </cell>
          <cell r="Q18">
            <v>2.4281200000000003</v>
          </cell>
          <cell r="R18">
            <v>3.7026401880000002</v>
          </cell>
          <cell r="S18">
            <v>1.5248999999999999</v>
          </cell>
          <cell r="T18">
            <v>3.7</v>
          </cell>
        </row>
        <row r="19">
          <cell r="E19">
            <v>990249</v>
          </cell>
          <cell r="F19" t="str">
            <v>12шт.</v>
          </cell>
          <cell r="G19">
            <v>480</v>
          </cell>
          <cell r="H19" t="str">
            <v>ДЗОС г.Дзержинск</v>
          </cell>
          <cell r="I19">
            <v>113.1</v>
          </cell>
          <cell r="J19">
            <v>113.1</v>
          </cell>
          <cell r="K19">
            <v>4.3204199999999995</v>
          </cell>
          <cell r="L19">
            <v>1</v>
          </cell>
          <cell r="M19">
            <v>7.4999999999999997E-2</v>
          </cell>
          <cell r="Q19">
            <v>4.3954199999999997</v>
          </cell>
          <cell r="R19">
            <v>6.7025759579999988</v>
          </cell>
          <cell r="S19">
            <v>1.5248999999999999</v>
          </cell>
          <cell r="T19">
            <v>6.7</v>
          </cell>
        </row>
        <row r="20">
          <cell r="E20">
            <v>983321</v>
          </cell>
          <cell r="F20" t="str">
            <v>25шт.</v>
          </cell>
          <cell r="G20">
            <v>1000</v>
          </cell>
          <cell r="H20" t="str">
            <v>г.Дзержинск</v>
          </cell>
          <cell r="I20">
            <v>58.2</v>
          </cell>
          <cell r="J20">
            <v>58.2</v>
          </cell>
          <cell r="K20">
            <v>2.2232400000000001</v>
          </cell>
          <cell r="L20">
            <v>1</v>
          </cell>
          <cell r="M20">
            <v>7.4999999999999997E-2</v>
          </cell>
          <cell r="Q20">
            <v>2.2982400000000003</v>
          </cell>
          <cell r="R20">
            <v>3.5045861760000001</v>
          </cell>
          <cell r="S20">
            <v>1.5248999999999999</v>
          </cell>
          <cell r="T20">
            <v>3.5</v>
          </cell>
        </row>
        <row r="21">
          <cell r="E21">
            <v>800717</v>
          </cell>
          <cell r="F21" t="str">
            <v>25шт.</v>
          </cell>
          <cell r="G21">
            <v>1000</v>
          </cell>
          <cell r="H21" t="str">
            <v>г.Дзержинск</v>
          </cell>
          <cell r="I21">
            <v>45.3</v>
          </cell>
          <cell r="J21">
            <v>65</v>
          </cell>
          <cell r="K21">
            <v>2.4829999999999997</v>
          </cell>
          <cell r="L21">
            <v>1</v>
          </cell>
          <cell r="M21">
            <v>7.4999999999999997E-2</v>
          </cell>
          <cell r="Q21">
            <v>2.5579999999999998</v>
          </cell>
          <cell r="R21">
            <v>3.9495519999999997</v>
          </cell>
          <cell r="S21">
            <v>1.544</v>
          </cell>
          <cell r="T21">
            <v>3.95</v>
          </cell>
        </row>
        <row r="22">
          <cell r="E22">
            <v>800720</v>
          </cell>
          <cell r="F22" t="str">
            <v>12 шт.</v>
          </cell>
          <cell r="G22">
            <v>480</v>
          </cell>
          <cell r="H22" t="str">
            <v>г.Дзержинск</v>
          </cell>
          <cell r="J22">
            <v>131</v>
          </cell>
          <cell r="K22">
            <v>5.0042</v>
          </cell>
          <cell r="L22">
            <v>1</v>
          </cell>
          <cell r="M22">
            <v>7.4999999999999997E-2</v>
          </cell>
          <cell r="Q22">
            <v>5.0792000000000002</v>
          </cell>
          <cell r="R22">
            <v>7.8422848000000007</v>
          </cell>
          <cell r="S22">
            <v>1.544</v>
          </cell>
          <cell r="T22">
            <v>7.84</v>
          </cell>
        </row>
        <row r="23">
          <cell r="E23">
            <v>145621</v>
          </cell>
          <cell r="F23" t="str">
            <v>25шт.</v>
          </cell>
          <cell r="G23">
            <v>1000</v>
          </cell>
          <cell r="H23" t="str">
            <v>г.Дзержинск</v>
          </cell>
          <cell r="I23">
            <v>45.3</v>
          </cell>
          <cell r="J23">
            <v>45.3</v>
          </cell>
          <cell r="K23">
            <v>1.7304599999999999</v>
          </cell>
          <cell r="L23">
            <v>1</v>
          </cell>
          <cell r="M23">
            <v>7.4999999999999997E-2</v>
          </cell>
          <cell r="Q23">
            <v>1.8054599999999998</v>
          </cell>
          <cell r="R23">
            <v>2.7876302399999999</v>
          </cell>
          <cell r="S23">
            <v>1.544</v>
          </cell>
          <cell r="T23">
            <v>2.79</v>
          </cell>
        </row>
        <row r="24">
          <cell r="E24">
            <v>707613</v>
          </cell>
          <cell r="F24" t="str">
            <v>25шт.</v>
          </cell>
          <cell r="G24">
            <v>1000</v>
          </cell>
          <cell r="H24" t="str">
            <v>г.Дзержинск</v>
          </cell>
          <cell r="I24">
            <v>45.3</v>
          </cell>
          <cell r="J24">
            <v>45.3</v>
          </cell>
          <cell r="K24">
            <v>1.7304599999999999</v>
          </cell>
          <cell r="L24">
            <v>1</v>
          </cell>
          <cell r="M24">
            <v>7.4999999999999997E-2</v>
          </cell>
          <cell r="Q24">
            <v>1.8054599999999998</v>
          </cell>
          <cell r="R24">
            <v>2.7876302399999999</v>
          </cell>
          <cell r="S24">
            <v>1.544</v>
          </cell>
          <cell r="T24">
            <v>2.79</v>
          </cell>
        </row>
        <row r="25">
          <cell r="J25">
            <v>0</v>
          </cell>
          <cell r="S25">
            <v>1.544</v>
          </cell>
        </row>
        <row r="26">
          <cell r="E26">
            <v>840700</v>
          </cell>
          <cell r="F26" t="str">
            <v>25шт.</v>
          </cell>
          <cell r="G26">
            <v>1000</v>
          </cell>
          <cell r="H26" t="str">
            <v>Обнинскоргсинтез</v>
          </cell>
          <cell r="I26">
            <v>88.1</v>
          </cell>
          <cell r="J26">
            <v>88.1</v>
          </cell>
          <cell r="K26">
            <v>3.3654199999999994</v>
          </cell>
          <cell r="L26">
            <v>1</v>
          </cell>
          <cell r="M26">
            <v>7.4999999999999997E-2</v>
          </cell>
          <cell r="Q26">
            <v>3.4404199999999996</v>
          </cell>
          <cell r="R26">
            <v>5.3120084799999994</v>
          </cell>
          <cell r="S26">
            <v>1.544</v>
          </cell>
          <cell r="T26">
            <v>5.31</v>
          </cell>
        </row>
        <row r="27">
          <cell r="E27">
            <v>840701</v>
          </cell>
          <cell r="F27" t="str">
            <v>12шт.</v>
          </cell>
          <cell r="G27">
            <v>540</v>
          </cell>
          <cell r="H27" t="str">
            <v>Обнинскоргсинтез</v>
          </cell>
          <cell r="I27">
            <v>172</v>
          </cell>
          <cell r="J27">
            <v>172</v>
          </cell>
          <cell r="K27">
            <v>6.5703999999999994</v>
          </cell>
          <cell r="L27">
            <v>1</v>
          </cell>
          <cell r="M27">
            <v>7.4999999999999997E-2</v>
          </cell>
          <cell r="Q27">
            <v>6.6453999999999995</v>
          </cell>
          <cell r="R27">
            <v>10.260497599999999</v>
          </cell>
          <cell r="S27">
            <v>1.544</v>
          </cell>
          <cell r="T27">
            <v>10.26</v>
          </cell>
        </row>
        <row r="28">
          <cell r="E28">
            <v>555888</v>
          </cell>
          <cell r="H28" t="str">
            <v>Обнинскоргсинтез</v>
          </cell>
          <cell r="I28">
            <v>27.4</v>
          </cell>
          <cell r="J28">
            <v>27.4</v>
          </cell>
          <cell r="K28">
            <v>1.0466799999999998</v>
          </cell>
          <cell r="L28">
            <v>1</v>
          </cell>
          <cell r="M28">
            <v>7.4999999999999997E-2</v>
          </cell>
          <cell r="Q28">
            <v>1.1216799999999998</v>
          </cell>
          <cell r="R28">
            <v>1.7318739199999997</v>
          </cell>
          <cell r="S28">
            <v>1.544</v>
          </cell>
          <cell r="T28">
            <v>1.73</v>
          </cell>
        </row>
        <row r="29">
          <cell r="E29">
            <v>804</v>
          </cell>
          <cell r="F29" t="str">
            <v>2шт.</v>
          </cell>
          <cell r="G29">
            <v>66</v>
          </cell>
          <cell r="H29" t="str">
            <v>Обнинскоргсинтез</v>
          </cell>
          <cell r="I29">
            <v>397.1</v>
          </cell>
          <cell r="J29">
            <v>397.1</v>
          </cell>
          <cell r="K29">
            <v>15.169219999999999</v>
          </cell>
          <cell r="L29">
            <v>10</v>
          </cell>
          <cell r="M29">
            <v>0.75</v>
          </cell>
          <cell r="Q29">
            <v>15.919219999999999</v>
          </cell>
          <cell r="R29">
            <v>24.579275679999999</v>
          </cell>
          <cell r="S29">
            <v>1.544</v>
          </cell>
          <cell r="T29">
            <v>24.58</v>
          </cell>
        </row>
        <row r="30">
          <cell r="E30">
            <v>805</v>
          </cell>
          <cell r="F30" t="str">
            <v>1шт.</v>
          </cell>
          <cell r="G30">
            <v>36</v>
          </cell>
          <cell r="H30">
            <v>0.78065978342986653</v>
          </cell>
          <cell r="I30">
            <v>794.2</v>
          </cell>
          <cell r="J30">
            <v>620</v>
          </cell>
          <cell r="K30">
            <v>23.683999999999997</v>
          </cell>
          <cell r="L30">
            <v>20</v>
          </cell>
          <cell r="M30">
            <v>1.5</v>
          </cell>
          <cell r="Q30">
            <v>25.183999999999997</v>
          </cell>
          <cell r="R30">
            <v>38.884096</v>
          </cell>
          <cell r="S30">
            <v>1.544</v>
          </cell>
          <cell r="T30">
            <v>38.880000000000003</v>
          </cell>
        </row>
        <row r="31">
          <cell r="E31">
            <v>807</v>
          </cell>
          <cell r="F31" t="str">
            <v>1шт.</v>
          </cell>
          <cell r="G31">
            <v>1</v>
          </cell>
          <cell r="H31" t="str">
            <v>Обнинскоргсинтез</v>
          </cell>
          <cell r="I31">
            <v>35900</v>
          </cell>
          <cell r="J31">
            <v>29500</v>
          </cell>
          <cell r="K31">
            <v>1126.8999999999999</v>
          </cell>
          <cell r="L31">
            <v>1</v>
          </cell>
          <cell r="M31">
            <v>7.4999999999999997E-2</v>
          </cell>
          <cell r="Q31">
            <v>1126.9749999999999</v>
          </cell>
          <cell r="R31">
            <v>1740.0493999999999</v>
          </cell>
          <cell r="S31">
            <v>1.544</v>
          </cell>
          <cell r="T31">
            <v>1740.05</v>
          </cell>
        </row>
        <row r="32">
          <cell r="E32">
            <v>978519</v>
          </cell>
          <cell r="F32" t="str">
            <v>4шт.</v>
          </cell>
          <cell r="G32">
            <v>108</v>
          </cell>
          <cell r="H32" t="str">
            <v>ДЗОС г.Дзержинск</v>
          </cell>
          <cell r="I32">
            <v>55.7</v>
          </cell>
          <cell r="J32">
            <v>55.7</v>
          </cell>
          <cell r="K32">
            <v>2.1277400000000002</v>
          </cell>
          <cell r="L32">
            <v>5</v>
          </cell>
          <cell r="M32">
            <v>0.375</v>
          </cell>
          <cell r="Q32">
            <v>2.5027400000000002</v>
          </cell>
          <cell r="R32">
            <v>3.8642305600000002</v>
          </cell>
          <cell r="S32">
            <v>1.544</v>
          </cell>
          <cell r="T32">
            <v>3.86</v>
          </cell>
        </row>
        <row r="33">
          <cell r="E33">
            <v>912243</v>
          </cell>
          <cell r="F33" t="str">
            <v>3шт.</v>
          </cell>
          <cell r="G33">
            <v>144</v>
          </cell>
          <cell r="H33" t="str">
            <v>Обнинскоргсинтез</v>
          </cell>
          <cell r="I33">
            <v>66.2</v>
          </cell>
          <cell r="J33">
            <v>66.2</v>
          </cell>
          <cell r="K33">
            <v>2.5288399999999998</v>
          </cell>
          <cell r="L33">
            <v>5</v>
          </cell>
          <cell r="M33">
            <v>0.375</v>
          </cell>
          <cell r="Q33">
            <v>2.9038399999999998</v>
          </cell>
          <cell r="R33">
            <v>4.4835289600000001</v>
          </cell>
          <cell r="S33">
            <v>1.544</v>
          </cell>
          <cell r="T33">
            <v>4.4800000000000004</v>
          </cell>
        </row>
        <row r="34">
          <cell r="E34">
            <v>900656</v>
          </cell>
          <cell r="F34" t="str">
            <v>4шт.</v>
          </cell>
          <cell r="G34">
            <v>132</v>
          </cell>
          <cell r="H34" t="str">
            <v>Обнинскоргсинтез</v>
          </cell>
          <cell r="I34">
            <v>52.5</v>
          </cell>
          <cell r="J34">
            <v>52.5</v>
          </cell>
          <cell r="K34">
            <v>2.0055000000000001</v>
          </cell>
          <cell r="L34">
            <v>5</v>
          </cell>
          <cell r="M34">
            <v>0.375</v>
          </cell>
          <cell r="Q34">
            <v>2.3805000000000001</v>
          </cell>
          <cell r="R34">
            <v>3.6754920000000002</v>
          </cell>
          <cell r="S34">
            <v>1.544</v>
          </cell>
          <cell r="T34">
            <v>3.68</v>
          </cell>
        </row>
        <row r="35">
          <cell r="E35">
            <v>132468</v>
          </cell>
          <cell r="F35" t="str">
            <v>12шт.</v>
          </cell>
          <cell r="G35">
            <v>528</v>
          </cell>
          <cell r="H35" t="str">
            <v>Обнинскоргсинтез</v>
          </cell>
          <cell r="I35">
            <v>23.1</v>
          </cell>
          <cell r="J35">
            <v>23.1</v>
          </cell>
          <cell r="K35">
            <v>0.88241999999999998</v>
          </cell>
          <cell r="L35">
            <v>1</v>
          </cell>
          <cell r="M35">
            <v>7.4999999999999997E-2</v>
          </cell>
          <cell r="Q35">
            <v>0.95741999999999994</v>
          </cell>
          <cell r="R35">
            <v>1.47825648</v>
          </cell>
          <cell r="S35">
            <v>1.544</v>
          </cell>
          <cell r="T35">
            <v>1.48</v>
          </cell>
        </row>
        <row r="36">
          <cell r="E36">
            <v>900616</v>
          </cell>
          <cell r="F36" t="str">
            <v>12шт.</v>
          </cell>
          <cell r="G36">
            <v>540</v>
          </cell>
          <cell r="H36" t="str">
            <v>Обнинскоргсинтез</v>
          </cell>
          <cell r="I36">
            <v>124.4</v>
          </cell>
          <cell r="J36">
            <v>124.4</v>
          </cell>
          <cell r="K36">
            <v>4.7520800000000003</v>
          </cell>
          <cell r="L36">
            <v>1</v>
          </cell>
          <cell r="M36">
            <v>7.4999999999999997E-2</v>
          </cell>
          <cell r="Q36">
            <v>4.8270800000000005</v>
          </cell>
          <cell r="R36">
            <v>7.4530115200000013</v>
          </cell>
          <cell r="S36">
            <v>1.544</v>
          </cell>
          <cell r="T36">
            <v>7.45</v>
          </cell>
        </row>
        <row r="37">
          <cell r="E37">
            <v>900617</v>
          </cell>
          <cell r="F37" t="str">
            <v>3шт.</v>
          </cell>
          <cell r="G37">
            <v>144</v>
          </cell>
          <cell r="H37" t="str">
            <v>Обнинскоргсинтез</v>
          </cell>
          <cell r="I37">
            <v>268</v>
          </cell>
          <cell r="J37">
            <v>268</v>
          </cell>
          <cell r="K37">
            <v>10.237599999999999</v>
          </cell>
          <cell r="L37">
            <v>4</v>
          </cell>
          <cell r="M37">
            <v>0.3</v>
          </cell>
          <cell r="Q37">
            <v>10.537599999999999</v>
          </cell>
          <cell r="R37">
            <v>16.270054399999999</v>
          </cell>
          <cell r="S37">
            <v>1.544</v>
          </cell>
          <cell r="T37">
            <v>16.27</v>
          </cell>
        </row>
        <row r="38">
          <cell r="E38">
            <v>900601</v>
          </cell>
          <cell r="F38" t="str">
            <v>3шт.</v>
          </cell>
          <cell r="G38">
            <v>144</v>
          </cell>
          <cell r="H38" t="str">
            <v>Обнинскоргсинтез</v>
          </cell>
          <cell r="I38">
            <v>204</v>
          </cell>
          <cell r="J38">
            <v>204</v>
          </cell>
          <cell r="K38">
            <v>7.7927999999999997</v>
          </cell>
          <cell r="L38">
            <v>4</v>
          </cell>
          <cell r="M38">
            <v>0.3</v>
          </cell>
          <cell r="Q38">
            <v>8.0928000000000004</v>
          </cell>
          <cell r="R38">
            <v>12.495283200000001</v>
          </cell>
          <cell r="S38">
            <v>1.544</v>
          </cell>
          <cell r="T38">
            <v>12.5</v>
          </cell>
        </row>
        <row r="39">
          <cell r="E39">
            <v>900618</v>
          </cell>
          <cell r="F39" t="str">
            <v>3шт.</v>
          </cell>
          <cell r="G39">
            <v>144</v>
          </cell>
          <cell r="H39" t="str">
            <v>Обнинскоргсинтез</v>
          </cell>
          <cell r="I39">
            <v>181.5</v>
          </cell>
          <cell r="J39">
            <v>181.5</v>
          </cell>
          <cell r="K39">
            <v>6.9333</v>
          </cell>
          <cell r="L39">
            <v>4</v>
          </cell>
          <cell r="M39">
            <v>0.3</v>
          </cell>
          <cell r="Q39">
            <v>7.2332999999999998</v>
          </cell>
          <cell r="R39">
            <v>11.168215200000001</v>
          </cell>
          <cell r="S39">
            <v>1.544</v>
          </cell>
          <cell r="T39">
            <v>11.17</v>
          </cell>
        </row>
        <row r="40">
          <cell r="E40">
            <v>900619</v>
          </cell>
          <cell r="F40" t="str">
            <v>3шт.</v>
          </cell>
          <cell r="G40">
            <v>144</v>
          </cell>
          <cell r="H40" t="str">
            <v>Обнинскоргсинтез</v>
          </cell>
          <cell r="I40">
            <v>91.5</v>
          </cell>
          <cell r="J40">
            <v>91.5</v>
          </cell>
          <cell r="K40">
            <v>3.4952999999999999</v>
          </cell>
          <cell r="L40">
            <v>4</v>
          </cell>
          <cell r="M40">
            <v>0.3</v>
          </cell>
          <cell r="Q40">
            <v>3.7952999999999997</v>
          </cell>
          <cell r="R40">
            <v>5.8599432</v>
          </cell>
          <cell r="S40">
            <v>1.544</v>
          </cell>
          <cell r="T40">
            <v>5.86</v>
          </cell>
        </row>
        <row r="41">
          <cell r="E41">
            <v>801003</v>
          </cell>
          <cell r="F41" t="str">
            <v>3шт.</v>
          </cell>
          <cell r="G41">
            <v>144</v>
          </cell>
          <cell r="H41" t="str">
            <v>г.Дзержинск</v>
          </cell>
          <cell r="I41">
            <v>195.7</v>
          </cell>
          <cell r="J41">
            <v>195.7</v>
          </cell>
          <cell r="K41">
            <v>7.4757399999999992</v>
          </cell>
          <cell r="L41">
            <v>4</v>
          </cell>
          <cell r="M41">
            <v>0.3</v>
          </cell>
          <cell r="Q41">
            <v>7.775739999999999</v>
          </cell>
          <cell r="R41">
            <v>12.005742559999998</v>
          </cell>
          <cell r="S41">
            <v>1.544</v>
          </cell>
          <cell r="T41">
            <v>12.01</v>
          </cell>
        </row>
        <row r="42">
          <cell r="E42">
            <v>801002</v>
          </cell>
          <cell r="F42" t="str">
            <v>3шт.</v>
          </cell>
          <cell r="G42">
            <v>144</v>
          </cell>
          <cell r="H42" t="str">
            <v>г.Дзержинск</v>
          </cell>
          <cell r="I42">
            <v>195.7</v>
          </cell>
          <cell r="J42">
            <v>195.7</v>
          </cell>
          <cell r="K42">
            <v>7.4757399999999992</v>
          </cell>
          <cell r="L42">
            <v>4</v>
          </cell>
          <cell r="M42">
            <v>0.3</v>
          </cell>
          <cell r="Q42">
            <v>7.775739999999999</v>
          </cell>
          <cell r="R42">
            <v>12.005742559999998</v>
          </cell>
          <cell r="S42">
            <v>1.544</v>
          </cell>
          <cell r="T42">
            <v>12.01</v>
          </cell>
        </row>
        <row r="43">
          <cell r="E43">
            <v>801001</v>
          </cell>
          <cell r="F43" t="str">
            <v>3шт.</v>
          </cell>
          <cell r="G43">
            <v>144</v>
          </cell>
          <cell r="H43" t="str">
            <v>г.Дзержинск</v>
          </cell>
          <cell r="I43">
            <v>195.7</v>
          </cell>
          <cell r="J43">
            <v>195.7</v>
          </cell>
          <cell r="K43">
            <v>7.4757399999999992</v>
          </cell>
          <cell r="L43">
            <v>4</v>
          </cell>
          <cell r="M43">
            <v>0.3</v>
          </cell>
          <cell r="Q43">
            <v>7.775739999999999</v>
          </cell>
          <cell r="R43">
            <v>12.005742559999998</v>
          </cell>
          <cell r="S43">
            <v>1.544</v>
          </cell>
          <cell r="T43">
            <v>12.01</v>
          </cell>
        </row>
        <row r="44">
          <cell r="E44">
            <v>801000</v>
          </cell>
          <cell r="F44" t="str">
            <v>3шт.</v>
          </cell>
          <cell r="G44">
            <v>144</v>
          </cell>
          <cell r="H44" t="str">
            <v>г.Дзержинск</v>
          </cell>
          <cell r="I44">
            <v>195.7</v>
          </cell>
          <cell r="J44">
            <v>195.7</v>
          </cell>
          <cell r="K44">
            <v>7.4757399999999992</v>
          </cell>
          <cell r="L44">
            <v>4</v>
          </cell>
          <cell r="M44">
            <v>0.3</v>
          </cell>
          <cell r="Q44">
            <v>7.775739999999999</v>
          </cell>
          <cell r="R44">
            <v>12.005742559999998</v>
          </cell>
          <cell r="S44">
            <v>1.544</v>
          </cell>
          <cell r="T44">
            <v>12.01</v>
          </cell>
        </row>
        <row r="45">
          <cell r="E45">
            <v>806362</v>
          </cell>
          <cell r="F45" t="str">
            <v>4шт.</v>
          </cell>
          <cell r="G45">
            <v>180</v>
          </cell>
          <cell r="H45" t="str">
            <v>Органик-прогресс</v>
          </cell>
          <cell r="I45">
            <v>196.3</v>
          </cell>
          <cell r="J45">
            <v>196.3</v>
          </cell>
          <cell r="K45">
            <v>7.4986600000000001</v>
          </cell>
          <cell r="L45">
            <v>3</v>
          </cell>
          <cell r="M45">
            <v>0.22499999999999998</v>
          </cell>
          <cell r="Q45">
            <v>7.7236599999999997</v>
          </cell>
          <cell r="R45">
            <v>11.92533104</v>
          </cell>
          <cell r="S45">
            <v>1.544</v>
          </cell>
          <cell r="T45">
            <v>11.93</v>
          </cell>
        </row>
        <row r="46">
          <cell r="E46">
            <v>806359</v>
          </cell>
          <cell r="F46" t="str">
            <v>4шт.</v>
          </cell>
          <cell r="G46">
            <v>144</v>
          </cell>
          <cell r="H46" t="str">
            <v>Органик-прогресс</v>
          </cell>
          <cell r="I46">
            <v>251.6</v>
          </cell>
          <cell r="J46">
            <v>251.6</v>
          </cell>
          <cell r="K46">
            <v>9.6111199999999997</v>
          </cell>
          <cell r="L46">
            <v>4</v>
          </cell>
          <cell r="M46">
            <v>0.3</v>
          </cell>
          <cell r="Q46">
            <v>9.9111200000000004</v>
          </cell>
          <cell r="R46">
            <v>15.302769280000001</v>
          </cell>
          <cell r="S46">
            <v>1.544</v>
          </cell>
          <cell r="T46">
            <v>15.3</v>
          </cell>
        </row>
        <row r="47">
          <cell r="E47">
            <v>505</v>
          </cell>
          <cell r="F47" t="str">
            <v>4шт.</v>
          </cell>
          <cell r="G47">
            <v>144</v>
          </cell>
          <cell r="H47" t="str">
            <v>Органик-прогресс</v>
          </cell>
          <cell r="I47">
            <v>199.5</v>
          </cell>
          <cell r="J47">
            <v>199.5</v>
          </cell>
          <cell r="K47">
            <v>7.6208999999999998</v>
          </cell>
          <cell r="L47">
            <v>4</v>
          </cell>
          <cell r="M47">
            <v>0.3</v>
          </cell>
          <cell r="Q47">
            <v>7.9208999999999996</v>
          </cell>
          <cell r="R47">
            <v>12.229869599999999</v>
          </cell>
          <cell r="S47">
            <v>1.544</v>
          </cell>
          <cell r="T47">
            <v>12.23</v>
          </cell>
        </row>
        <row r="48">
          <cell r="E48">
            <v>806361</v>
          </cell>
          <cell r="F48" t="str">
            <v>4шт.</v>
          </cell>
          <cell r="G48">
            <v>180</v>
          </cell>
          <cell r="H48" t="str">
            <v>Органик-прогресс</v>
          </cell>
          <cell r="I48">
            <v>132.1</v>
          </cell>
          <cell r="J48">
            <v>132.1</v>
          </cell>
          <cell r="K48">
            <v>5.0462199999999999</v>
          </cell>
          <cell r="L48">
            <v>3</v>
          </cell>
          <cell r="M48">
            <v>0.22499999999999998</v>
          </cell>
          <cell r="Q48">
            <v>5.2712199999999996</v>
          </cell>
          <cell r="R48">
            <v>8.1387636800000003</v>
          </cell>
          <cell r="S48">
            <v>1.544</v>
          </cell>
          <cell r="T48">
            <v>8.14</v>
          </cell>
        </row>
        <row r="49">
          <cell r="E49">
            <v>806358</v>
          </cell>
          <cell r="F49" t="str">
            <v>4шт.</v>
          </cell>
          <cell r="G49">
            <v>144</v>
          </cell>
          <cell r="H49" t="str">
            <v>Органик-прогресс</v>
          </cell>
          <cell r="J49">
            <v>208</v>
          </cell>
          <cell r="K49">
            <v>7.9455999999999998</v>
          </cell>
          <cell r="L49">
            <v>4</v>
          </cell>
          <cell r="M49">
            <v>0.3</v>
          </cell>
          <cell r="Q49">
            <v>8.2455999999999996</v>
          </cell>
          <cell r="R49">
            <v>12.7312064</v>
          </cell>
          <cell r="S49">
            <v>1.544</v>
          </cell>
          <cell r="T49">
            <v>12.73</v>
          </cell>
        </row>
        <row r="50">
          <cell r="E50">
            <v>806360</v>
          </cell>
          <cell r="F50" t="str">
            <v>4шт.</v>
          </cell>
          <cell r="G50">
            <v>180</v>
          </cell>
          <cell r="H50" t="str">
            <v>Органик-прогресс</v>
          </cell>
          <cell r="I50">
            <v>84.3</v>
          </cell>
          <cell r="J50">
            <v>84.3</v>
          </cell>
          <cell r="K50">
            <v>3.2202599999999997</v>
          </cell>
          <cell r="L50">
            <v>3</v>
          </cell>
          <cell r="M50">
            <v>0.22499999999999998</v>
          </cell>
          <cell r="Q50">
            <v>3.4452599999999998</v>
          </cell>
          <cell r="R50">
            <v>5.3194814399999997</v>
          </cell>
          <cell r="S50">
            <v>1.544</v>
          </cell>
          <cell r="T50">
            <v>5.32</v>
          </cell>
        </row>
        <row r="52">
          <cell r="E52">
            <v>4606746003945</v>
          </cell>
          <cell r="I52">
            <v>909</v>
          </cell>
          <cell r="J52">
            <v>34.723799999999997</v>
          </cell>
          <cell r="K52">
            <v>10</v>
          </cell>
          <cell r="L52">
            <v>10</v>
          </cell>
          <cell r="O52">
            <v>0.13819999999999999</v>
          </cell>
          <cell r="P52">
            <v>44.861999999999995</v>
          </cell>
          <cell r="Q52">
            <v>68.190239999999989</v>
          </cell>
          <cell r="R52">
            <v>1.52</v>
          </cell>
          <cell r="S52">
            <v>68.19</v>
          </cell>
          <cell r="T52">
            <v>68.19</v>
          </cell>
        </row>
        <row r="53">
          <cell r="E53">
            <v>4606746003952</v>
          </cell>
          <cell r="I53">
            <v>1378</v>
          </cell>
          <cell r="J53">
            <v>52.639599999999994</v>
          </cell>
          <cell r="K53">
            <v>20</v>
          </cell>
          <cell r="L53">
            <v>20</v>
          </cell>
          <cell r="O53">
            <v>0.13819999999999999</v>
          </cell>
          <cell r="P53">
            <v>72.777799999999999</v>
          </cell>
          <cell r="Q53">
            <v>110.62225599999999</v>
          </cell>
          <cell r="R53">
            <v>1.52</v>
          </cell>
          <cell r="S53">
            <v>110.62</v>
          </cell>
          <cell r="T53">
            <v>110.62</v>
          </cell>
        </row>
        <row r="54">
          <cell r="E54">
            <v>4606746006816</v>
          </cell>
          <cell r="I54">
            <v>1518</v>
          </cell>
          <cell r="J54">
            <v>57.987599999999993</v>
          </cell>
          <cell r="K54">
            <v>10</v>
          </cell>
          <cell r="L54">
            <v>10</v>
          </cell>
          <cell r="O54">
            <v>0.13819999999999999</v>
          </cell>
          <cell r="P54">
            <v>68.125799999999984</v>
          </cell>
          <cell r="Q54">
            <v>103.55121599999998</v>
          </cell>
          <cell r="R54">
            <v>1.52</v>
          </cell>
          <cell r="S54">
            <v>103.55</v>
          </cell>
          <cell r="T54">
            <v>103.55</v>
          </cell>
        </row>
        <row r="55">
          <cell r="E55">
            <v>4606746006823</v>
          </cell>
          <cell r="I55">
            <v>3100</v>
          </cell>
          <cell r="J55">
            <v>118.41999999999999</v>
          </cell>
          <cell r="K55">
            <v>20</v>
          </cell>
          <cell r="L55">
            <v>20</v>
          </cell>
          <cell r="O55">
            <v>0.13819999999999999</v>
          </cell>
          <cell r="P55">
            <v>138.5582</v>
          </cell>
          <cell r="Q55">
            <v>210.608464</v>
          </cell>
          <cell r="R55">
            <v>1.52</v>
          </cell>
          <cell r="S55">
            <v>210.61</v>
          </cell>
          <cell r="T55">
            <v>210.61</v>
          </cell>
        </row>
        <row r="56">
          <cell r="I56">
            <v>563</v>
          </cell>
          <cell r="J56">
            <v>21.506599999999999</v>
          </cell>
          <cell r="K56">
            <v>10</v>
          </cell>
          <cell r="L56">
            <v>10</v>
          </cell>
          <cell r="O56">
            <v>0.13819999999999999</v>
          </cell>
          <cell r="P56">
            <v>31.6448</v>
          </cell>
          <cell r="Q56">
            <v>48.100096000000001</v>
          </cell>
          <cell r="R56">
            <v>1.52</v>
          </cell>
          <cell r="S56">
            <v>48.1</v>
          </cell>
          <cell r="T56">
            <v>48.1</v>
          </cell>
        </row>
        <row r="57">
          <cell r="I57">
            <v>1654</v>
          </cell>
          <cell r="J57">
            <v>63.182799999999993</v>
          </cell>
          <cell r="K57">
            <v>20</v>
          </cell>
          <cell r="L57">
            <v>20</v>
          </cell>
          <cell r="O57">
            <v>0.13819999999999999</v>
          </cell>
          <cell r="P57">
            <v>83.320999999999984</v>
          </cell>
          <cell r="Q57">
            <v>126.64791999999997</v>
          </cell>
          <cell r="R57">
            <v>1.52</v>
          </cell>
          <cell r="S57">
            <v>126.65</v>
          </cell>
          <cell r="T57">
            <v>126.65</v>
          </cell>
        </row>
        <row r="58">
          <cell r="I58">
            <v>2144.6999999999998</v>
          </cell>
          <cell r="J58">
            <v>81.927539999999993</v>
          </cell>
          <cell r="K58">
            <v>20</v>
          </cell>
          <cell r="L58">
            <v>20</v>
          </cell>
          <cell r="O58">
            <v>0.13819999999999999</v>
          </cell>
          <cell r="P58">
            <v>102.06573999999999</v>
          </cell>
          <cell r="Q58">
            <v>155.13992479999999</v>
          </cell>
          <cell r="R58">
            <v>1.52</v>
          </cell>
          <cell r="S58">
            <v>155.13999999999999</v>
          </cell>
          <cell r="T58">
            <v>155.13999999999999</v>
          </cell>
        </row>
      </sheetData>
      <sheetData sheetId="6">
        <row r="10">
          <cell r="G10">
            <v>70011</v>
          </cell>
          <cell r="H10" t="str">
            <v>12шт.</v>
          </cell>
          <cell r="I10">
            <v>540</v>
          </cell>
          <cell r="J10" t="str">
            <v>РОЛЬФ ЛУБРИКАНТС ГМБХ</v>
          </cell>
          <cell r="K10">
            <v>130</v>
          </cell>
          <cell r="L10">
            <v>1.53</v>
          </cell>
          <cell r="M10">
            <v>4.9659999999999993</v>
          </cell>
          <cell r="N10">
            <v>1</v>
          </cell>
          <cell r="O10">
            <v>7.4999999999999997E-2</v>
          </cell>
          <cell r="R10">
            <v>0.13819999999999999</v>
          </cell>
          <cell r="S10">
            <v>5.1791999999999998</v>
          </cell>
          <cell r="T10">
            <v>7.9241760000000001</v>
          </cell>
          <cell r="U10">
            <v>7.92</v>
          </cell>
        </row>
        <row r="11">
          <cell r="G11">
            <v>70012</v>
          </cell>
          <cell r="H11" t="str">
            <v>4шт.</v>
          </cell>
          <cell r="I11">
            <v>128</v>
          </cell>
          <cell r="J11" t="str">
            <v>РОЛЬФ ЛУБРИКАНТС ГМБХ</v>
          </cell>
          <cell r="K11">
            <v>557</v>
          </cell>
          <cell r="L11">
            <v>1.53</v>
          </cell>
          <cell r="M11">
            <v>21.2774</v>
          </cell>
          <cell r="N11">
            <v>5</v>
          </cell>
          <cell r="O11">
            <v>0.375</v>
          </cell>
          <cell r="R11">
            <v>0.13819999999999999</v>
          </cell>
          <cell r="S11">
            <v>21.790600000000001</v>
          </cell>
          <cell r="T11">
            <v>33.339618000000002</v>
          </cell>
          <cell r="U11">
            <v>33.340000000000003</v>
          </cell>
        </row>
        <row r="12">
          <cell r="G12">
            <v>70052</v>
          </cell>
          <cell r="H12" t="str">
            <v>2шт</v>
          </cell>
          <cell r="I12">
            <v>66</v>
          </cell>
          <cell r="J12" t="str">
            <v>РОЛЬФ ЛУБРИКАНТС ГМБХ</v>
          </cell>
          <cell r="K12">
            <v>1058.4000000000001</v>
          </cell>
          <cell r="L12">
            <v>1.53</v>
          </cell>
          <cell r="M12">
            <v>40.430880000000002</v>
          </cell>
          <cell r="N12">
            <v>10</v>
          </cell>
          <cell r="O12">
            <v>0.75</v>
          </cell>
          <cell r="R12">
            <v>0.13819999999999999</v>
          </cell>
          <cell r="S12">
            <v>41.31908</v>
          </cell>
          <cell r="T12">
            <v>63.2181924</v>
          </cell>
          <cell r="U12">
            <v>63.22</v>
          </cell>
        </row>
        <row r="13">
          <cell r="G13">
            <v>70029</v>
          </cell>
          <cell r="H13" t="str">
            <v>1шт.</v>
          </cell>
          <cell r="I13">
            <v>18</v>
          </cell>
          <cell r="J13" t="str">
            <v>РОЛЬФ ЛУБРИКАНТС ГМБХ</v>
          </cell>
          <cell r="K13">
            <v>6214.7</v>
          </cell>
          <cell r="L13">
            <v>1.53</v>
          </cell>
          <cell r="M13">
            <v>237.40153999999998</v>
          </cell>
          <cell r="N13">
            <v>60</v>
          </cell>
          <cell r="O13">
            <v>4.5</v>
          </cell>
          <cell r="R13">
            <v>0.13819999999999999</v>
          </cell>
          <cell r="S13">
            <v>242.03973999999999</v>
          </cell>
          <cell r="T13">
            <v>370.3208022</v>
          </cell>
          <cell r="U13">
            <v>370.32</v>
          </cell>
        </row>
        <row r="14">
          <cell r="G14">
            <v>70013</v>
          </cell>
          <cell r="H14" t="str">
            <v>12шт.</v>
          </cell>
          <cell r="I14">
            <v>540</v>
          </cell>
          <cell r="J14" t="str">
            <v>РОЛЬФ ЛУБРИКАНТС ГМБХ</v>
          </cell>
          <cell r="K14">
            <v>121.9</v>
          </cell>
          <cell r="L14">
            <v>1.53</v>
          </cell>
          <cell r="M14">
            <v>4.6565799999999999</v>
          </cell>
          <cell r="N14">
            <v>1</v>
          </cell>
          <cell r="O14">
            <v>7.4999999999999997E-2</v>
          </cell>
          <cell r="R14">
            <v>0.13819999999999999</v>
          </cell>
          <cell r="S14">
            <v>4.8697800000000004</v>
          </cell>
          <cell r="T14">
            <v>7.4507634000000005</v>
          </cell>
          <cell r="U14">
            <v>7.45</v>
          </cell>
        </row>
        <row r="15">
          <cell r="G15">
            <v>70014</v>
          </cell>
          <cell r="H15" t="str">
            <v>4шт.</v>
          </cell>
          <cell r="I15">
            <v>128</v>
          </cell>
          <cell r="J15" t="str">
            <v>РОЛЬФ ЛУБРИКАНТС ГМБХ</v>
          </cell>
          <cell r="K15">
            <v>506.3</v>
          </cell>
          <cell r="L15">
            <v>1.53</v>
          </cell>
          <cell r="M15">
            <v>19.34066</v>
          </cell>
          <cell r="N15">
            <v>5</v>
          </cell>
          <cell r="O15">
            <v>0.375</v>
          </cell>
          <cell r="R15">
            <v>0.13819999999999999</v>
          </cell>
          <cell r="S15">
            <v>19.853860000000001</v>
          </cell>
          <cell r="T15">
            <v>30.376405800000001</v>
          </cell>
          <cell r="U15">
            <v>30.38</v>
          </cell>
        </row>
        <row r="16">
          <cell r="G16">
            <v>70051</v>
          </cell>
          <cell r="H16" t="str">
            <v>2шт</v>
          </cell>
          <cell r="I16">
            <v>66</v>
          </cell>
          <cell r="J16" t="str">
            <v>РОЛЬФ ЛУБРИКАНТС ГМБХ</v>
          </cell>
          <cell r="K16">
            <v>962.1</v>
          </cell>
          <cell r="L16">
            <v>1.53</v>
          </cell>
          <cell r="M16">
            <v>36.752220000000001</v>
          </cell>
          <cell r="N16">
            <v>10</v>
          </cell>
          <cell r="O16">
            <v>0.75</v>
          </cell>
          <cell r="R16">
            <v>0.13819999999999999</v>
          </cell>
          <cell r="S16">
            <v>37.640419999999999</v>
          </cell>
          <cell r="T16">
            <v>57.589842599999997</v>
          </cell>
          <cell r="U16">
            <v>57.59</v>
          </cell>
        </row>
        <row r="17">
          <cell r="G17">
            <v>70028</v>
          </cell>
          <cell r="H17" t="str">
            <v>1шт.</v>
          </cell>
          <cell r="I17">
            <v>18</v>
          </cell>
          <cell r="J17" t="str">
            <v>РОЛЬФ ЛУБРИКАНТС ГМБХ</v>
          </cell>
          <cell r="K17">
            <v>5971.6</v>
          </cell>
          <cell r="L17">
            <v>1.53</v>
          </cell>
          <cell r="M17">
            <v>228.11511999999999</v>
          </cell>
          <cell r="N17">
            <v>60</v>
          </cell>
          <cell r="O17">
            <v>4.5</v>
          </cell>
          <cell r="R17">
            <v>0.13819999999999999</v>
          </cell>
          <cell r="S17">
            <v>232.75332</v>
          </cell>
          <cell r="T17">
            <v>356.1125796</v>
          </cell>
          <cell r="U17">
            <v>356.11</v>
          </cell>
        </row>
        <row r="18">
          <cell r="G18">
            <v>70021</v>
          </cell>
          <cell r="H18" t="str">
            <v>1шт.</v>
          </cell>
          <cell r="I18">
            <v>36</v>
          </cell>
          <cell r="J18" t="str">
            <v>РОЛЬФ ЛУБРИКАНТС ГМБХ</v>
          </cell>
          <cell r="K18">
            <v>2318.1</v>
          </cell>
          <cell r="L18">
            <v>1.53</v>
          </cell>
          <cell r="M18">
            <v>88.551419999999993</v>
          </cell>
          <cell r="N18">
            <v>20</v>
          </cell>
          <cell r="O18">
            <v>1.5</v>
          </cell>
          <cell r="R18">
            <v>0.13819999999999999</v>
          </cell>
          <cell r="S18">
            <v>90.189619999999991</v>
          </cell>
          <cell r="T18">
            <v>137.99011859999999</v>
          </cell>
          <cell r="U18">
            <v>137.99</v>
          </cell>
        </row>
        <row r="19">
          <cell r="G19">
            <v>70016</v>
          </cell>
          <cell r="H19" t="str">
            <v>1шт.</v>
          </cell>
          <cell r="I19">
            <v>4</v>
          </cell>
          <cell r="J19" t="str">
            <v>РОЛЬФ ЛУБРИКАНТС ГМБХ</v>
          </cell>
          <cell r="K19">
            <v>21136.3</v>
          </cell>
          <cell r="L19">
            <v>1.53</v>
          </cell>
          <cell r="M19">
            <v>807.40665999999987</v>
          </cell>
          <cell r="N19">
            <v>208</v>
          </cell>
          <cell r="O19">
            <v>15.6</v>
          </cell>
          <cell r="R19">
            <v>0.13819999999999999</v>
          </cell>
          <cell r="S19">
            <v>823.14485999999988</v>
          </cell>
          <cell r="T19">
            <v>1259.4116357999999</v>
          </cell>
          <cell r="U19">
            <v>1259.4100000000001</v>
          </cell>
        </row>
        <row r="20">
          <cell r="G20">
            <v>70025</v>
          </cell>
          <cell r="H20" t="str">
            <v>1шт.</v>
          </cell>
          <cell r="I20">
            <v>36</v>
          </cell>
          <cell r="J20" t="str">
            <v>РОЛЬФ ЛУБРИКАНТС ГМБХ</v>
          </cell>
          <cell r="K20">
            <v>3361.8</v>
          </cell>
          <cell r="L20">
            <v>1.53</v>
          </cell>
          <cell r="M20">
            <v>128.42076</v>
          </cell>
          <cell r="N20">
            <v>20</v>
          </cell>
          <cell r="O20">
            <v>1.5</v>
          </cell>
          <cell r="R20">
            <v>0.13819999999999999</v>
          </cell>
          <cell r="S20">
            <v>130.05896000000001</v>
          </cell>
          <cell r="T20">
            <v>198.99020880000003</v>
          </cell>
          <cell r="U20">
            <v>198.99</v>
          </cell>
        </row>
        <row r="21">
          <cell r="G21">
            <v>70020</v>
          </cell>
          <cell r="H21" t="str">
            <v>1шт.</v>
          </cell>
          <cell r="I21">
            <v>4</v>
          </cell>
          <cell r="J21" t="str">
            <v>РОЛЬФ ЛУБРИКАНТС ГМБХ</v>
          </cell>
          <cell r="K21">
            <v>31784.3</v>
          </cell>
          <cell r="L21">
            <v>1.53</v>
          </cell>
          <cell r="M21">
            <v>1214.1602599999999</v>
          </cell>
          <cell r="N21">
            <v>208</v>
          </cell>
          <cell r="O21">
            <v>15.6</v>
          </cell>
          <cell r="R21">
            <v>0.13819999999999999</v>
          </cell>
          <cell r="S21">
            <v>1229.8984599999999</v>
          </cell>
          <cell r="T21">
            <v>1881.7446437999999</v>
          </cell>
          <cell r="U21">
            <v>1881.74</v>
          </cell>
        </row>
        <row r="22">
          <cell r="G22">
            <v>70022</v>
          </cell>
          <cell r="I22">
            <v>36</v>
          </cell>
          <cell r="J22">
            <v>2377</v>
          </cell>
          <cell r="K22">
            <v>2000</v>
          </cell>
          <cell r="L22">
            <v>1.544</v>
          </cell>
          <cell r="M22">
            <v>76.399999999999991</v>
          </cell>
          <cell r="N22">
            <v>20</v>
          </cell>
          <cell r="O22">
            <v>1.5</v>
          </cell>
          <cell r="R22">
            <v>0.13819999999999999</v>
          </cell>
          <cell r="S22">
            <v>78.038199999999989</v>
          </cell>
          <cell r="T22">
            <v>120.49098079999999</v>
          </cell>
          <cell r="U22">
            <v>120.49</v>
          </cell>
        </row>
        <row r="23">
          <cell r="G23">
            <v>70017</v>
          </cell>
          <cell r="H23" t="str">
            <v>1шт.</v>
          </cell>
          <cell r="I23">
            <v>4</v>
          </cell>
          <cell r="J23" t="str">
            <v>РОЛЬФ ЛУБРИКАНТС ГМБХ</v>
          </cell>
          <cell r="K23">
            <v>21668.7</v>
          </cell>
          <cell r="L23">
            <v>1.53</v>
          </cell>
          <cell r="M23">
            <v>827.74433999999997</v>
          </cell>
          <cell r="N23">
            <v>208</v>
          </cell>
          <cell r="O23">
            <v>15.6</v>
          </cell>
          <cell r="R23">
            <v>0.13819999999999999</v>
          </cell>
          <cell r="S23">
            <v>843.48253999999997</v>
          </cell>
          <cell r="T23">
            <v>1290.5282861999999</v>
          </cell>
          <cell r="U23">
            <v>1290.53</v>
          </cell>
        </row>
        <row r="24">
          <cell r="G24">
            <v>70026</v>
          </cell>
          <cell r="H24" t="str">
            <v>1шт.</v>
          </cell>
          <cell r="I24">
            <v>36</v>
          </cell>
          <cell r="J24">
            <v>3460.4</v>
          </cell>
          <cell r="K24">
            <v>2560</v>
          </cell>
          <cell r="L24">
            <v>1.544</v>
          </cell>
          <cell r="M24">
            <v>97.792000000000002</v>
          </cell>
          <cell r="N24">
            <v>20</v>
          </cell>
          <cell r="O24">
            <v>1.5</v>
          </cell>
          <cell r="R24">
            <v>0.13819999999999999</v>
          </cell>
          <cell r="S24">
            <v>99.430199999999999</v>
          </cell>
          <cell r="T24">
            <v>153.52022880000001</v>
          </cell>
          <cell r="U24">
            <v>153.52000000000001</v>
          </cell>
        </row>
        <row r="25">
          <cell r="G25">
            <v>70019</v>
          </cell>
          <cell r="H25" t="str">
            <v>1шт.</v>
          </cell>
          <cell r="I25">
            <v>4</v>
          </cell>
          <cell r="J25">
            <v>32716</v>
          </cell>
          <cell r="K25">
            <v>27200</v>
          </cell>
          <cell r="L25">
            <v>1.53</v>
          </cell>
          <cell r="M25">
            <v>1039.04</v>
          </cell>
          <cell r="N25">
            <v>208</v>
          </cell>
          <cell r="O25">
            <v>15.6</v>
          </cell>
          <cell r="R25">
            <v>0.13819999999999999</v>
          </cell>
          <cell r="S25">
            <v>1054.7782</v>
          </cell>
          <cell r="T25">
            <v>1613.8106459999999</v>
          </cell>
          <cell r="U25">
            <v>1613.81</v>
          </cell>
        </row>
        <row r="26">
          <cell r="G26">
            <v>70023</v>
          </cell>
          <cell r="H26" t="str">
            <v>1шт.</v>
          </cell>
          <cell r="I26">
            <v>36</v>
          </cell>
          <cell r="J26" t="str">
            <v>РОЛЬФ ЛУБРИКАНТС ГМБХ</v>
          </cell>
          <cell r="K26">
            <v>2185.6</v>
          </cell>
          <cell r="L26">
            <v>1.53</v>
          </cell>
          <cell r="M26">
            <v>83.489919999999998</v>
          </cell>
          <cell r="N26">
            <v>20</v>
          </cell>
          <cell r="O26">
            <v>1.5</v>
          </cell>
          <cell r="R26">
            <v>0.13819999999999999</v>
          </cell>
          <cell r="S26">
            <v>85.128119999999996</v>
          </cell>
          <cell r="T26">
            <v>130.2460236</v>
          </cell>
          <cell r="U26">
            <v>130.25</v>
          </cell>
        </row>
        <row r="27">
          <cell r="G27">
            <v>70015</v>
          </cell>
          <cell r="H27" t="str">
            <v>1шт.</v>
          </cell>
          <cell r="I27">
            <v>4</v>
          </cell>
          <cell r="J27" t="str">
            <v>РОЛЬФ ЛУБРИКАНТС ГМБХ</v>
          </cell>
          <cell r="K27">
            <v>19938.400000000001</v>
          </cell>
          <cell r="L27">
            <v>1.53</v>
          </cell>
          <cell r="M27">
            <v>761.64688000000001</v>
          </cell>
          <cell r="N27">
            <v>208</v>
          </cell>
          <cell r="O27">
            <v>15.6</v>
          </cell>
          <cell r="R27">
            <v>0.13819999999999999</v>
          </cell>
          <cell r="S27">
            <v>777.38508000000002</v>
          </cell>
          <cell r="T27">
            <v>1189.3991724</v>
          </cell>
          <cell r="U27">
            <v>1189.4000000000001</v>
          </cell>
        </row>
        <row r="28">
          <cell r="G28">
            <v>70027</v>
          </cell>
          <cell r="H28" t="str">
            <v>1шт.</v>
          </cell>
          <cell r="I28">
            <v>36</v>
          </cell>
          <cell r="J28" t="str">
            <v>РОЛЬФ ЛУБРИКАНТС ГМБХ</v>
          </cell>
          <cell r="K28">
            <v>3261.2</v>
          </cell>
          <cell r="L28">
            <v>1.53</v>
          </cell>
          <cell r="M28">
            <v>124.57783999999998</v>
          </cell>
          <cell r="N28">
            <v>20</v>
          </cell>
          <cell r="O28">
            <v>1.5</v>
          </cell>
          <cell r="R28">
            <v>0.13819999999999999</v>
          </cell>
          <cell r="S28">
            <v>126.21603999999998</v>
          </cell>
          <cell r="T28">
            <v>193.11054119999997</v>
          </cell>
          <cell r="U28">
            <v>193.11</v>
          </cell>
        </row>
        <row r="29">
          <cell r="G29">
            <v>70018</v>
          </cell>
          <cell r="H29" t="str">
            <v>1шт.</v>
          </cell>
          <cell r="I29">
            <v>4</v>
          </cell>
          <cell r="J29" t="str">
            <v>РОЛЬФ ЛУБРИКАНТС ГМБХ</v>
          </cell>
          <cell r="K29">
            <v>30833</v>
          </cell>
          <cell r="L29">
            <v>1.53</v>
          </cell>
          <cell r="M29">
            <v>1177.8206</v>
          </cell>
          <cell r="N29">
            <v>208</v>
          </cell>
          <cell r="O29">
            <v>15.6</v>
          </cell>
          <cell r="R29">
            <v>0.13819999999999999</v>
          </cell>
          <cell r="S29">
            <v>1193.5588</v>
          </cell>
          <cell r="T29">
            <v>1826.1449640000001</v>
          </cell>
          <cell r="U29">
            <v>1826.14</v>
          </cell>
        </row>
        <row r="30">
          <cell r="G30">
            <v>70039</v>
          </cell>
          <cell r="H30" t="str">
            <v>1шт.</v>
          </cell>
          <cell r="I30">
            <v>36</v>
          </cell>
          <cell r="J30" t="str">
            <v>РОЛЬФ ЛУБРИКАНТС ГМБХ</v>
          </cell>
          <cell r="K30">
            <v>2763.3</v>
          </cell>
          <cell r="L30">
            <v>1.53</v>
          </cell>
          <cell r="M30">
            <v>105.55806</v>
          </cell>
          <cell r="N30">
            <v>20</v>
          </cell>
          <cell r="O30">
            <v>1.5</v>
          </cell>
          <cell r="R30">
            <v>0.13819999999999999</v>
          </cell>
          <cell r="S30">
            <v>107.19626</v>
          </cell>
          <cell r="T30">
            <v>164.01027779999998</v>
          </cell>
          <cell r="U30">
            <v>164.01</v>
          </cell>
        </row>
        <row r="31">
          <cell r="G31">
            <v>70040</v>
          </cell>
          <cell r="H31" t="str">
            <v>1шт.</v>
          </cell>
          <cell r="I31">
            <v>4</v>
          </cell>
          <cell r="J31" t="str">
            <v>РОЛЬФ ЛУБРИКАНТС ГМБХ</v>
          </cell>
          <cell r="K31">
            <v>26125.4</v>
          </cell>
          <cell r="L31">
            <v>1.53</v>
          </cell>
          <cell r="M31">
            <v>997.99027999999998</v>
          </cell>
          <cell r="N31">
            <v>208</v>
          </cell>
          <cell r="O31">
            <v>15.6</v>
          </cell>
          <cell r="R31">
            <v>0.13819999999999999</v>
          </cell>
          <cell r="S31">
            <v>1013.72848</v>
          </cell>
          <cell r="T31">
            <v>1551.0045743999999</v>
          </cell>
          <cell r="U31">
            <v>1551</v>
          </cell>
        </row>
        <row r="32">
          <cell r="G32">
            <v>70041</v>
          </cell>
          <cell r="H32" t="str">
            <v>1шт.</v>
          </cell>
          <cell r="I32">
            <v>1</v>
          </cell>
          <cell r="J32" t="str">
            <v>РОЛЬФ ЛУБРИКАНТС ГМБХ</v>
          </cell>
          <cell r="K32">
            <v>119621.7</v>
          </cell>
          <cell r="L32">
            <v>1.53</v>
          </cell>
          <cell r="M32">
            <v>4569.5489399999997</v>
          </cell>
          <cell r="N32">
            <v>1000</v>
          </cell>
          <cell r="O32">
            <v>75</v>
          </cell>
          <cell r="R32">
            <v>0.13819999999999999</v>
          </cell>
          <cell r="S32">
            <v>4644.68714</v>
          </cell>
          <cell r="T32">
            <v>7106.3713242000003</v>
          </cell>
          <cell r="U32">
            <v>7106.37</v>
          </cell>
        </row>
        <row r="33">
          <cell r="G33">
            <v>70048</v>
          </cell>
          <cell r="H33" t="str">
            <v>1шт.</v>
          </cell>
          <cell r="I33">
            <v>4</v>
          </cell>
          <cell r="J33" t="str">
            <v>РОЛЬФ ЛУБРИКАНТС ГМБХ</v>
          </cell>
          <cell r="K33">
            <v>46684.800000000003</v>
          </cell>
          <cell r="L33">
            <v>1.53</v>
          </cell>
          <cell r="M33">
            <v>1783.3593599999999</v>
          </cell>
          <cell r="N33">
            <v>208</v>
          </cell>
          <cell r="O33">
            <v>15.6</v>
          </cell>
          <cell r="R33">
            <v>0.13819999999999999</v>
          </cell>
          <cell r="S33">
            <v>1799.0975599999999</v>
          </cell>
          <cell r="T33">
            <v>2752.6192667999999</v>
          </cell>
          <cell r="U33">
            <v>2752.62</v>
          </cell>
        </row>
        <row r="34">
          <cell r="G34">
            <v>70049</v>
          </cell>
          <cell r="H34" t="str">
            <v>1шт.</v>
          </cell>
          <cell r="I34">
            <v>1</v>
          </cell>
          <cell r="J34" t="str">
            <v>РОЛЬФ ЛУБРИКАНТС ГМБХ</v>
          </cell>
          <cell r="K34">
            <v>213758.8</v>
          </cell>
          <cell r="L34">
            <v>1.53</v>
          </cell>
          <cell r="M34">
            <v>8165.5861599999989</v>
          </cell>
          <cell r="N34">
            <v>1000</v>
          </cell>
          <cell r="O34">
            <v>75</v>
          </cell>
          <cell r="R34">
            <v>0.13819999999999999</v>
          </cell>
          <cell r="S34">
            <v>8240.7243599999983</v>
          </cell>
          <cell r="T34">
            <v>12608.308270799998</v>
          </cell>
          <cell r="U34">
            <v>12608.31</v>
          </cell>
        </row>
        <row r="35">
          <cell r="G35">
            <v>70036</v>
          </cell>
          <cell r="H35" t="str">
            <v>1шт.</v>
          </cell>
          <cell r="I35">
            <v>36</v>
          </cell>
          <cell r="J35" t="str">
            <v>РОЛЬФ ЛУБРИКАНТС ГМБХ</v>
          </cell>
          <cell r="K35">
            <v>2893.8</v>
          </cell>
          <cell r="L35">
            <v>1.53</v>
          </cell>
          <cell r="M35">
            <v>110.54316</v>
          </cell>
          <cell r="N35">
            <v>20</v>
          </cell>
          <cell r="O35">
            <v>1.5</v>
          </cell>
          <cell r="R35">
            <v>0.13819999999999999</v>
          </cell>
          <cell r="S35">
            <v>112.18136</v>
          </cell>
          <cell r="T35">
            <v>171.63748079999999</v>
          </cell>
          <cell r="U35">
            <v>171.64</v>
          </cell>
        </row>
        <row r="36">
          <cell r="G36">
            <v>70037</v>
          </cell>
          <cell r="H36" t="str">
            <v>1шт.</v>
          </cell>
          <cell r="I36">
            <v>4</v>
          </cell>
          <cell r="J36" t="str">
            <v>РОЛЬФ ЛУБРИКАНТС ГМБХ</v>
          </cell>
          <cell r="K36">
            <v>27357</v>
          </cell>
          <cell r="L36">
            <v>1.53</v>
          </cell>
          <cell r="M36">
            <v>1045.0373999999999</v>
          </cell>
          <cell r="N36">
            <v>208</v>
          </cell>
          <cell r="O36">
            <v>15.6</v>
          </cell>
          <cell r="R36">
            <v>0.13819999999999999</v>
          </cell>
          <cell r="S36">
            <v>1060.7755999999999</v>
          </cell>
          <cell r="T36">
            <v>1622.986668</v>
          </cell>
          <cell r="U36">
            <v>1622.99</v>
          </cell>
        </row>
        <row r="37">
          <cell r="G37">
            <v>70038</v>
          </cell>
          <cell r="H37" t="str">
            <v>1шт.</v>
          </cell>
          <cell r="I37">
            <v>1</v>
          </cell>
          <cell r="J37" t="str">
            <v>РОЛЬФ ЛУБРИКАНТС ГМБХ</v>
          </cell>
          <cell r="K37">
            <v>124946.5</v>
          </cell>
          <cell r="L37">
            <v>1.53</v>
          </cell>
          <cell r="M37">
            <v>4772.9562999999998</v>
          </cell>
          <cell r="N37">
            <v>1000</v>
          </cell>
          <cell r="O37">
            <v>75</v>
          </cell>
          <cell r="R37">
            <v>0.13819999999999999</v>
          </cell>
          <cell r="S37">
            <v>4848.0945000000002</v>
          </cell>
          <cell r="T37">
            <v>7417.5845850000005</v>
          </cell>
          <cell r="U37">
            <v>7417.58</v>
          </cell>
        </row>
        <row r="38">
          <cell r="G38">
            <v>70046</v>
          </cell>
          <cell r="H38" t="str">
            <v>1шт.</v>
          </cell>
          <cell r="I38">
            <v>4</v>
          </cell>
          <cell r="J38" t="str">
            <v>РОЛЬФ ЛУБРИКАНТС ГМБХ</v>
          </cell>
          <cell r="K38">
            <v>46958.3</v>
          </cell>
          <cell r="L38">
            <v>1.53</v>
          </cell>
          <cell r="M38">
            <v>1793.8070600000001</v>
          </cell>
          <cell r="N38">
            <v>208</v>
          </cell>
          <cell r="O38">
            <v>15.6</v>
          </cell>
          <cell r="R38">
            <v>0.13819999999999999</v>
          </cell>
          <cell r="S38">
            <v>1809.5452600000001</v>
          </cell>
          <cell r="T38">
            <v>2768.6042478000004</v>
          </cell>
          <cell r="U38">
            <v>2768.6</v>
          </cell>
        </row>
        <row r="39">
          <cell r="G39">
            <v>70047</v>
          </cell>
          <cell r="H39" t="str">
            <v>1шт.</v>
          </cell>
          <cell r="I39">
            <v>1</v>
          </cell>
          <cell r="J39" t="str">
            <v>РОЛЬФ ЛУБРИКАНТС ГМБХ</v>
          </cell>
          <cell r="K39">
            <v>214473.5</v>
          </cell>
          <cell r="L39">
            <v>1.53</v>
          </cell>
          <cell r="M39">
            <v>8192.8876999999993</v>
          </cell>
          <cell r="N39">
            <v>1000</v>
          </cell>
          <cell r="O39">
            <v>75</v>
          </cell>
          <cell r="R39">
            <v>0.13819999999999999</v>
          </cell>
          <cell r="S39">
            <v>8268.0258999999987</v>
          </cell>
          <cell r="T39">
            <v>12650.079626999999</v>
          </cell>
          <cell r="U39">
            <v>12650.08</v>
          </cell>
        </row>
        <row r="40">
          <cell r="G40">
            <v>70030</v>
          </cell>
          <cell r="H40" t="str">
            <v>1шт.</v>
          </cell>
          <cell r="I40">
            <v>36</v>
          </cell>
          <cell r="J40" t="str">
            <v>РОЛЬФ ЛУБРИКАНТС ГМБХ</v>
          </cell>
          <cell r="K40">
            <v>3969.2</v>
          </cell>
          <cell r="L40">
            <v>1.53</v>
          </cell>
          <cell r="M40">
            <v>151.62343999999999</v>
          </cell>
          <cell r="N40">
            <v>20</v>
          </cell>
          <cell r="O40">
            <v>1.5</v>
          </cell>
          <cell r="R40">
            <v>0.13819999999999999</v>
          </cell>
          <cell r="S40">
            <v>153.26164</v>
          </cell>
          <cell r="T40">
            <v>234.49030920000001</v>
          </cell>
          <cell r="U40">
            <v>234.49</v>
          </cell>
        </row>
        <row r="41">
          <cell r="G41">
            <v>70031</v>
          </cell>
          <cell r="H41" t="str">
            <v>1шт.</v>
          </cell>
          <cell r="I41">
            <v>4</v>
          </cell>
          <cell r="J41" t="str">
            <v>РОЛЬФ ЛУБРИКАНТС ГМБХ</v>
          </cell>
          <cell r="K41">
            <v>37525.300000000003</v>
          </cell>
          <cell r="L41">
            <v>1.53</v>
          </cell>
          <cell r="M41">
            <v>1433.4664600000001</v>
          </cell>
          <cell r="N41">
            <v>208</v>
          </cell>
          <cell r="O41">
            <v>15.6</v>
          </cell>
          <cell r="R41">
            <v>0.13819999999999999</v>
          </cell>
          <cell r="S41">
            <v>1449.2046600000001</v>
          </cell>
          <cell r="T41">
            <v>2217.2831298000001</v>
          </cell>
          <cell r="U41">
            <v>2217.2800000000002</v>
          </cell>
        </row>
        <row r="42">
          <cell r="G42">
            <v>70032</v>
          </cell>
          <cell r="H42" t="str">
            <v>1шт.</v>
          </cell>
          <cell r="I42">
            <v>1</v>
          </cell>
          <cell r="J42" t="str">
            <v>РОЛЬФ ЛУБРИКАНТС ГМБХ</v>
          </cell>
          <cell r="K42">
            <v>171820.4</v>
          </cell>
          <cell r="L42">
            <v>1.53</v>
          </cell>
          <cell r="M42">
            <v>6563.5392799999991</v>
          </cell>
          <cell r="N42">
            <v>1000</v>
          </cell>
          <cell r="O42">
            <v>75</v>
          </cell>
          <cell r="R42">
            <v>0.13819999999999999</v>
          </cell>
          <cell r="S42">
            <v>6638.6774799999994</v>
          </cell>
          <cell r="T42">
            <v>10157.176544399999</v>
          </cell>
          <cell r="U42">
            <v>10157.18</v>
          </cell>
        </row>
        <row r="43">
          <cell r="G43">
            <v>70042</v>
          </cell>
          <cell r="H43" t="str">
            <v>1шт.</v>
          </cell>
          <cell r="I43">
            <v>4</v>
          </cell>
          <cell r="J43" t="str">
            <v>РОЛЬФ ЛУБРИКАНТС ГМБХ</v>
          </cell>
          <cell r="K43">
            <v>67570</v>
          </cell>
          <cell r="L43">
            <v>1.53</v>
          </cell>
          <cell r="M43">
            <v>2581.174</v>
          </cell>
          <cell r="N43">
            <v>208</v>
          </cell>
          <cell r="O43">
            <v>15.6</v>
          </cell>
          <cell r="R43">
            <v>0.13819999999999999</v>
          </cell>
          <cell r="S43">
            <v>2596.9121999999998</v>
          </cell>
          <cell r="T43">
            <v>3973.2756659999995</v>
          </cell>
          <cell r="U43">
            <v>3973.28</v>
          </cell>
        </row>
        <row r="44">
          <cell r="G44">
            <v>70043</v>
          </cell>
          <cell r="H44" t="str">
            <v>1шт.</v>
          </cell>
          <cell r="I44">
            <v>1</v>
          </cell>
          <cell r="J44" t="str">
            <v>РОЛЬФ ЛУБРИКАНТС ГМБХ</v>
          </cell>
          <cell r="K44">
            <v>309385.3</v>
          </cell>
          <cell r="L44">
            <v>1.53</v>
          </cell>
          <cell r="M44">
            <v>11818.518459999999</v>
          </cell>
          <cell r="N44">
            <v>1000</v>
          </cell>
          <cell r="O44">
            <v>75</v>
          </cell>
          <cell r="R44">
            <v>0.13819999999999999</v>
          </cell>
          <cell r="S44">
            <v>11893.656659999999</v>
          </cell>
          <cell r="T44">
            <v>18197.294689799997</v>
          </cell>
          <cell r="U44">
            <v>18197.29</v>
          </cell>
        </row>
        <row r="45">
          <cell r="G45">
            <v>70033</v>
          </cell>
          <cell r="H45" t="str">
            <v>1шт.</v>
          </cell>
          <cell r="I45">
            <v>36</v>
          </cell>
          <cell r="J45" t="str">
            <v>РОЛЬФ ЛУБРИКАНТС ГМБХ</v>
          </cell>
          <cell r="K45">
            <v>3324.4</v>
          </cell>
          <cell r="L45">
            <v>1.53</v>
          </cell>
          <cell r="M45">
            <v>126.99208</v>
          </cell>
          <cell r="N45">
            <v>20</v>
          </cell>
          <cell r="O45">
            <v>1.5</v>
          </cell>
          <cell r="R45">
            <v>0.13819999999999999</v>
          </cell>
          <cell r="S45">
            <v>128.63028</v>
          </cell>
          <cell r="T45">
            <v>196.8043284</v>
          </cell>
          <cell r="U45">
            <v>196.8</v>
          </cell>
        </row>
        <row r="46">
          <cell r="G46">
            <v>70034</v>
          </cell>
          <cell r="H46" t="str">
            <v>1шт.</v>
          </cell>
          <cell r="I46">
            <v>4</v>
          </cell>
          <cell r="J46" t="str">
            <v>РОЛЬФ ЛУБРИКАНТС ГМБХ</v>
          </cell>
          <cell r="K46">
            <v>31427.200000000001</v>
          </cell>
          <cell r="L46">
            <v>1.53</v>
          </cell>
          <cell r="M46">
            <v>1200.5190399999999</v>
          </cell>
          <cell r="N46">
            <v>208</v>
          </cell>
          <cell r="O46">
            <v>15.6</v>
          </cell>
          <cell r="R46">
            <v>0.13819999999999999</v>
          </cell>
          <cell r="S46">
            <v>1216.2572399999999</v>
          </cell>
          <cell r="T46">
            <v>1860.8735772</v>
          </cell>
          <cell r="U46">
            <v>1860.87</v>
          </cell>
        </row>
        <row r="47">
          <cell r="G47">
            <v>70035</v>
          </cell>
          <cell r="H47" t="str">
            <v>1шт.</v>
          </cell>
          <cell r="I47">
            <v>1</v>
          </cell>
          <cell r="J47" t="str">
            <v>РОЛЬФ ЛУБРИКАНТС ГМБХ</v>
          </cell>
          <cell r="K47">
            <v>143535.70000000001</v>
          </cell>
          <cell r="L47">
            <v>1.53</v>
          </cell>
          <cell r="M47">
            <v>5483.0637400000005</v>
          </cell>
          <cell r="N47">
            <v>1000</v>
          </cell>
          <cell r="O47">
            <v>75</v>
          </cell>
          <cell r="R47">
            <v>0.13819999999999999</v>
          </cell>
          <cell r="S47">
            <v>5558.2019400000008</v>
          </cell>
          <cell r="T47">
            <v>8504.0489682000007</v>
          </cell>
          <cell r="U47">
            <v>8504.0499999999993</v>
          </cell>
        </row>
        <row r="48">
          <cell r="G48">
            <v>70044</v>
          </cell>
          <cell r="H48" t="str">
            <v>1шт.</v>
          </cell>
          <cell r="I48">
            <v>4</v>
          </cell>
          <cell r="J48" t="str">
            <v>РОЛЬФ ЛУБРИКАНТС ГМБХ</v>
          </cell>
          <cell r="K48">
            <v>60265.5</v>
          </cell>
          <cell r="L48">
            <v>1.53</v>
          </cell>
          <cell r="M48">
            <v>2302.1421</v>
          </cell>
          <cell r="N48">
            <v>208</v>
          </cell>
          <cell r="O48">
            <v>15.6</v>
          </cell>
          <cell r="R48">
            <v>0.13819999999999999</v>
          </cell>
          <cell r="S48">
            <v>2317.8802999999998</v>
          </cell>
          <cell r="T48">
            <v>3546.356859</v>
          </cell>
          <cell r="U48">
            <v>3546.36</v>
          </cell>
        </row>
        <row r="49">
          <cell r="G49">
            <v>70045</v>
          </cell>
          <cell r="H49" t="str">
            <v>1шт.</v>
          </cell>
          <cell r="I49">
            <v>1</v>
          </cell>
          <cell r="J49" t="str">
            <v>РОЛЬФ ЛУБРИКАНТС ГМБХ</v>
          </cell>
          <cell r="K49">
            <v>275250.7</v>
          </cell>
          <cell r="L49">
            <v>1.53</v>
          </cell>
          <cell r="M49">
            <v>10514.57674</v>
          </cell>
          <cell r="N49">
            <v>1000</v>
          </cell>
          <cell r="O49">
            <v>75</v>
          </cell>
          <cell r="R49">
            <v>0.13819999999999999</v>
          </cell>
          <cell r="S49">
            <v>10589.71494</v>
          </cell>
          <cell r="T49">
            <v>16202.2638582</v>
          </cell>
          <cell r="U49">
            <v>16202.26</v>
          </cell>
        </row>
        <row r="50">
          <cell r="L50">
            <v>1.53</v>
          </cell>
          <cell r="M50">
            <v>0</v>
          </cell>
          <cell r="N50">
            <v>0</v>
          </cell>
          <cell r="O50">
            <v>0</v>
          </cell>
          <cell r="R50">
            <v>0.13819999999999999</v>
          </cell>
          <cell r="S50">
            <v>0.13819999999999999</v>
          </cell>
          <cell r="T50">
            <v>0.211446</v>
          </cell>
          <cell r="U50">
            <v>0.21</v>
          </cell>
        </row>
        <row r="51">
          <cell r="G51">
            <v>801502</v>
          </cell>
          <cell r="H51" t="str">
            <v>15шт.</v>
          </cell>
          <cell r="I51">
            <v>600</v>
          </cell>
          <cell r="J51" t="str">
            <v>Обнинскоргсинтез</v>
          </cell>
          <cell r="K51">
            <v>117.7</v>
          </cell>
          <cell r="L51">
            <v>1.53</v>
          </cell>
          <cell r="M51">
            <v>4.4961399999999996</v>
          </cell>
          <cell r="N51">
            <v>1</v>
          </cell>
          <cell r="O51">
            <v>7.4999999999999997E-2</v>
          </cell>
          <cell r="R51">
            <v>0.13819999999999999</v>
          </cell>
          <cell r="S51">
            <v>4.7093400000000001</v>
          </cell>
          <cell r="T51">
            <v>7.2052902000000003</v>
          </cell>
          <cell r="U51">
            <v>7.21</v>
          </cell>
        </row>
        <row r="52">
          <cell r="G52">
            <v>803584</v>
          </cell>
          <cell r="H52" t="str">
            <v>4шт.</v>
          </cell>
          <cell r="I52">
            <v>160</v>
          </cell>
          <cell r="J52" t="str">
            <v>Обнинскоргсинтез</v>
          </cell>
          <cell r="K52">
            <v>509.3</v>
          </cell>
          <cell r="L52">
            <v>1.53</v>
          </cell>
          <cell r="M52">
            <v>19.455259999999999</v>
          </cell>
          <cell r="N52">
            <v>5</v>
          </cell>
          <cell r="O52">
            <v>0.375</v>
          </cell>
          <cell r="R52">
            <v>0.13819999999999999</v>
          </cell>
          <cell r="S52">
            <v>19.96846</v>
          </cell>
          <cell r="T52">
            <v>30.551743800000001</v>
          </cell>
          <cell r="U52">
            <v>30.55</v>
          </cell>
        </row>
        <row r="53">
          <cell r="G53">
            <v>990453</v>
          </cell>
          <cell r="H53" t="str">
            <v>15шт.</v>
          </cell>
          <cell r="I53">
            <v>600</v>
          </cell>
          <cell r="J53" t="str">
            <v>Обнинскоргсинтез</v>
          </cell>
          <cell r="K53">
            <v>113.2</v>
          </cell>
          <cell r="L53">
            <v>1.53</v>
          </cell>
          <cell r="M53">
            <v>4.3242399999999996</v>
          </cell>
          <cell r="N53">
            <v>1</v>
          </cell>
          <cell r="O53">
            <v>7.4999999999999997E-2</v>
          </cell>
          <cell r="R53">
            <v>0.13819999999999999</v>
          </cell>
          <cell r="S53">
            <v>4.5374400000000001</v>
          </cell>
          <cell r="T53">
            <v>6.9422832000000003</v>
          </cell>
          <cell r="U53">
            <v>6.94</v>
          </cell>
        </row>
        <row r="54">
          <cell r="G54">
            <v>990450</v>
          </cell>
          <cell r="H54" t="str">
            <v>4шт.</v>
          </cell>
          <cell r="I54">
            <v>160</v>
          </cell>
          <cell r="J54" t="str">
            <v>Обнинскоргсинтез</v>
          </cell>
          <cell r="K54">
            <v>495.1</v>
          </cell>
          <cell r="L54">
            <v>1.53</v>
          </cell>
          <cell r="M54">
            <v>18.91282</v>
          </cell>
          <cell r="N54">
            <v>5</v>
          </cell>
          <cell r="O54">
            <v>0.375</v>
          </cell>
          <cell r="R54">
            <v>0.13819999999999999</v>
          </cell>
          <cell r="S54">
            <v>19.426020000000001</v>
          </cell>
          <cell r="T54">
            <v>29.721810600000001</v>
          </cell>
          <cell r="U54">
            <v>29.72</v>
          </cell>
        </row>
        <row r="55">
          <cell r="G55">
            <v>801921</v>
          </cell>
          <cell r="H55" t="str">
            <v>1шт.</v>
          </cell>
          <cell r="I55">
            <v>4</v>
          </cell>
          <cell r="J55" t="str">
            <v>Обнинскоргсинтез</v>
          </cell>
          <cell r="K55">
            <v>20695.400000000001</v>
          </cell>
          <cell r="L55">
            <v>1.53</v>
          </cell>
          <cell r="M55">
            <v>790.56428000000005</v>
          </cell>
          <cell r="N55">
            <v>220</v>
          </cell>
          <cell r="O55">
            <v>16.5</v>
          </cell>
          <cell r="R55">
            <v>0.13819999999999999</v>
          </cell>
          <cell r="S55">
            <v>807.20248000000004</v>
          </cell>
          <cell r="T55">
            <v>1235.0197944000001</v>
          </cell>
          <cell r="U55">
            <v>1235.02</v>
          </cell>
        </row>
        <row r="56">
          <cell r="G56">
            <v>800525</v>
          </cell>
          <cell r="H56" t="str">
            <v>15шт.</v>
          </cell>
          <cell r="I56">
            <v>600</v>
          </cell>
          <cell r="J56" t="str">
            <v>Обнинскоргсинтез</v>
          </cell>
          <cell r="K56">
            <v>107.7</v>
          </cell>
          <cell r="L56">
            <v>1.53</v>
          </cell>
          <cell r="M56">
            <v>4.1141399999999999</v>
          </cell>
          <cell r="N56">
            <v>1</v>
          </cell>
          <cell r="O56">
            <v>7.4999999999999997E-2</v>
          </cell>
          <cell r="R56">
            <v>0.13819999999999999</v>
          </cell>
          <cell r="S56">
            <v>4.3273400000000004</v>
          </cell>
          <cell r="T56">
            <v>6.6208302000000003</v>
          </cell>
          <cell r="U56">
            <v>6.62</v>
          </cell>
        </row>
        <row r="57">
          <cell r="G57">
            <v>800526</v>
          </cell>
          <cell r="H57" t="str">
            <v>4шт.</v>
          </cell>
          <cell r="I57">
            <v>160</v>
          </cell>
          <cell r="J57" t="str">
            <v>Обнинскоргсинтез</v>
          </cell>
          <cell r="K57">
            <v>417.6</v>
          </cell>
          <cell r="L57">
            <v>1.53</v>
          </cell>
          <cell r="M57">
            <v>15.95232</v>
          </cell>
          <cell r="N57">
            <v>5</v>
          </cell>
          <cell r="O57">
            <v>0.375</v>
          </cell>
          <cell r="R57">
            <v>0.13819999999999999</v>
          </cell>
          <cell r="S57">
            <v>16.465520000000001</v>
          </cell>
          <cell r="T57">
            <v>25.192245600000003</v>
          </cell>
          <cell r="U57">
            <v>25.19</v>
          </cell>
        </row>
        <row r="58">
          <cell r="G58">
            <v>800533</v>
          </cell>
          <cell r="H58" t="str">
            <v>15шт.</v>
          </cell>
          <cell r="I58">
            <v>600</v>
          </cell>
          <cell r="J58" t="str">
            <v>Обнинскоргсинтез</v>
          </cell>
          <cell r="K58">
            <v>102.9</v>
          </cell>
          <cell r="L58">
            <v>1.53</v>
          </cell>
          <cell r="M58">
            <v>3.9307799999999999</v>
          </cell>
          <cell r="N58">
            <v>1</v>
          </cell>
          <cell r="O58">
            <v>7.4999999999999997E-2</v>
          </cell>
          <cell r="R58">
            <v>0.13819999999999999</v>
          </cell>
          <cell r="S58">
            <v>4.14398</v>
          </cell>
          <cell r="T58">
            <v>6.3402894000000005</v>
          </cell>
          <cell r="U58">
            <v>6.34</v>
          </cell>
        </row>
        <row r="59">
          <cell r="G59">
            <v>800534</v>
          </cell>
          <cell r="H59" t="str">
            <v>4шт.</v>
          </cell>
          <cell r="I59">
            <v>160</v>
          </cell>
          <cell r="J59" t="str">
            <v>Обнинскоргсинтез</v>
          </cell>
          <cell r="K59">
            <v>414</v>
          </cell>
          <cell r="L59">
            <v>1.53</v>
          </cell>
          <cell r="M59">
            <v>15.8148</v>
          </cell>
          <cell r="N59">
            <v>5</v>
          </cell>
          <cell r="O59">
            <v>0.375</v>
          </cell>
          <cell r="R59">
            <v>0.13819999999999999</v>
          </cell>
          <cell r="S59">
            <v>16.327999999999999</v>
          </cell>
          <cell r="T59">
            <v>24.981839999999998</v>
          </cell>
          <cell r="U59">
            <v>24.98</v>
          </cell>
        </row>
        <row r="60">
          <cell r="G60">
            <v>800541</v>
          </cell>
          <cell r="H60" t="str">
            <v>2шт.</v>
          </cell>
          <cell r="I60">
            <v>60</v>
          </cell>
          <cell r="J60" t="str">
            <v>Обнинскоргсинтез</v>
          </cell>
          <cell r="K60">
            <v>804.3</v>
          </cell>
          <cell r="L60">
            <v>1.53</v>
          </cell>
          <cell r="M60">
            <v>30.724259999999997</v>
          </cell>
          <cell r="N60">
            <v>10</v>
          </cell>
          <cell r="O60">
            <v>0.75</v>
          </cell>
          <cell r="R60">
            <v>0.13819999999999999</v>
          </cell>
          <cell r="S60">
            <v>31.612459999999999</v>
          </cell>
          <cell r="T60">
            <v>48.367063799999997</v>
          </cell>
          <cell r="U60">
            <v>48.37</v>
          </cell>
        </row>
        <row r="61">
          <cell r="G61">
            <v>800552</v>
          </cell>
          <cell r="H61" t="str">
            <v>1шт.</v>
          </cell>
          <cell r="I61">
            <v>36</v>
          </cell>
          <cell r="J61" t="str">
            <v>Обнинскоргсинтез</v>
          </cell>
          <cell r="K61">
            <v>1592.6</v>
          </cell>
          <cell r="L61">
            <v>1.53</v>
          </cell>
          <cell r="M61">
            <v>60.837319999999991</v>
          </cell>
          <cell r="N61">
            <v>20</v>
          </cell>
          <cell r="O61">
            <v>1.5</v>
          </cell>
          <cell r="R61">
            <v>0.13819999999999999</v>
          </cell>
          <cell r="S61">
            <v>62.475519999999989</v>
          </cell>
          <cell r="T61">
            <v>95.587545599999984</v>
          </cell>
          <cell r="U61">
            <v>95.59</v>
          </cell>
        </row>
        <row r="62">
          <cell r="G62">
            <v>650902</v>
          </cell>
          <cell r="H62" t="str">
            <v>1шт.</v>
          </cell>
          <cell r="I62">
            <v>18</v>
          </cell>
          <cell r="J62" t="str">
            <v>Обнинскоргсинтез</v>
          </cell>
          <cell r="K62">
            <v>4906</v>
          </cell>
          <cell r="L62">
            <v>1.53</v>
          </cell>
          <cell r="M62">
            <v>187.4092</v>
          </cell>
          <cell r="N62">
            <v>50</v>
          </cell>
          <cell r="O62">
            <v>3.75</v>
          </cell>
          <cell r="R62">
            <v>0.13819999999999999</v>
          </cell>
          <cell r="S62">
            <v>191.29740000000001</v>
          </cell>
          <cell r="T62">
            <v>292.685022</v>
          </cell>
          <cell r="U62">
            <v>292.69</v>
          </cell>
        </row>
        <row r="63">
          <cell r="G63">
            <v>650903</v>
          </cell>
          <cell r="H63" t="str">
            <v>1шт.</v>
          </cell>
          <cell r="I63">
            <v>4</v>
          </cell>
          <cell r="J63" t="str">
            <v>Обнинскоргсинтез</v>
          </cell>
          <cell r="K63">
            <v>17380</v>
          </cell>
          <cell r="L63">
            <v>1.53</v>
          </cell>
          <cell r="M63">
            <v>663.91599999999994</v>
          </cell>
          <cell r="N63">
            <v>220</v>
          </cell>
          <cell r="O63">
            <v>16.5</v>
          </cell>
          <cell r="R63">
            <v>0.13819999999999999</v>
          </cell>
          <cell r="S63">
            <v>680.55419999999992</v>
          </cell>
          <cell r="T63">
            <v>1041.247926</v>
          </cell>
          <cell r="U63">
            <v>1041.25</v>
          </cell>
        </row>
        <row r="64">
          <cell r="G64">
            <v>613502</v>
          </cell>
          <cell r="H64" t="str">
            <v>15шт.</v>
          </cell>
          <cell r="I64">
            <v>600</v>
          </cell>
          <cell r="J64" t="str">
            <v>Обнинскоргсинтез</v>
          </cell>
          <cell r="K64">
            <v>102.9</v>
          </cell>
          <cell r="L64">
            <v>1.53</v>
          </cell>
          <cell r="M64">
            <v>3.9307799999999999</v>
          </cell>
          <cell r="N64">
            <v>1</v>
          </cell>
          <cell r="O64">
            <v>7.4999999999999997E-2</v>
          </cell>
          <cell r="R64">
            <v>0.13819999999999999</v>
          </cell>
          <cell r="S64">
            <v>4.14398</v>
          </cell>
          <cell r="T64">
            <v>6.3402894000000005</v>
          </cell>
          <cell r="U64">
            <v>6.34</v>
          </cell>
        </row>
        <row r="65">
          <cell r="G65">
            <v>613503</v>
          </cell>
          <cell r="H65" t="str">
            <v>4шт.</v>
          </cell>
          <cell r="I65">
            <v>160</v>
          </cell>
          <cell r="J65" t="str">
            <v>Обнинскоргсинтез</v>
          </cell>
          <cell r="K65">
            <v>414</v>
          </cell>
          <cell r="L65">
            <v>1.53</v>
          </cell>
          <cell r="M65">
            <v>15.8148</v>
          </cell>
          <cell r="N65">
            <v>5</v>
          </cell>
          <cell r="O65">
            <v>0.375</v>
          </cell>
          <cell r="R65">
            <v>0.13819999999999999</v>
          </cell>
          <cell r="S65">
            <v>16.327999999999999</v>
          </cell>
          <cell r="T65">
            <v>24.981839999999998</v>
          </cell>
          <cell r="U65">
            <v>24.98</v>
          </cell>
        </row>
        <row r="66">
          <cell r="G66">
            <v>613504</v>
          </cell>
          <cell r="H66" t="str">
            <v>2шт.</v>
          </cell>
          <cell r="I66">
            <v>60</v>
          </cell>
          <cell r="J66" t="str">
            <v>Обнинскоргсинтез</v>
          </cell>
          <cell r="K66">
            <v>804.3</v>
          </cell>
          <cell r="L66">
            <v>1.53</v>
          </cell>
          <cell r="M66">
            <v>30.724259999999997</v>
          </cell>
          <cell r="N66">
            <v>10</v>
          </cell>
          <cell r="O66">
            <v>0.75</v>
          </cell>
          <cell r="R66">
            <v>0.13819999999999999</v>
          </cell>
          <cell r="S66">
            <v>31.612459999999999</v>
          </cell>
          <cell r="T66">
            <v>48.367063799999997</v>
          </cell>
          <cell r="U66">
            <v>48.37</v>
          </cell>
        </row>
        <row r="67">
          <cell r="G67">
            <v>613505</v>
          </cell>
          <cell r="H67" t="str">
            <v>1шт.</v>
          </cell>
          <cell r="I67">
            <v>4</v>
          </cell>
          <cell r="J67" t="str">
            <v>Обнинскоргсинтез</v>
          </cell>
          <cell r="K67">
            <v>17380</v>
          </cell>
          <cell r="L67">
            <v>1.53</v>
          </cell>
          <cell r="M67">
            <v>663.91599999999994</v>
          </cell>
          <cell r="N67">
            <v>220</v>
          </cell>
          <cell r="O67">
            <v>16.5</v>
          </cell>
          <cell r="R67">
            <v>0.13819999999999999</v>
          </cell>
          <cell r="S67">
            <v>680.55419999999992</v>
          </cell>
          <cell r="T67">
            <v>1041.247926</v>
          </cell>
          <cell r="U67">
            <v>1041.25</v>
          </cell>
        </row>
        <row r="68">
          <cell r="G68">
            <v>613500</v>
          </cell>
          <cell r="H68" t="str">
            <v>15шт.</v>
          </cell>
          <cell r="I68">
            <v>600</v>
          </cell>
          <cell r="J68" t="str">
            <v>Обнинскоргсинтез</v>
          </cell>
          <cell r="K68">
            <v>102.9</v>
          </cell>
          <cell r="L68">
            <v>1.53</v>
          </cell>
          <cell r="M68">
            <v>3.9307799999999999</v>
          </cell>
          <cell r="N68">
            <v>1</v>
          </cell>
          <cell r="O68">
            <v>7.4999999999999997E-2</v>
          </cell>
          <cell r="R68">
            <v>0.13819999999999999</v>
          </cell>
          <cell r="S68">
            <v>4.14398</v>
          </cell>
          <cell r="T68">
            <v>6.3402894000000005</v>
          </cell>
          <cell r="U68">
            <v>6.34</v>
          </cell>
        </row>
        <row r="69">
          <cell r="G69">
            <v>990464</v>
          </cell>
          <cell r="H69" t="str">
            <v>4шт.</v>
          </cell>
          <cell r="I69">
            <v>200</v>
          </cell>
          <cell r="J69" t="str">
            <v>Обнинскоргсинтез</v>
          </cell>
          <cell r="K69">
            <v>259.8</v>
          </cell>
          <cell r="L69">
            <v>1.53</v>
          </cell>
          <cell r="M69">
            <v>9.9243600000000001</v>
          </cell>
          <cell r="N69">
            <v>3</v>
          </cell>
          <cell r="O69">
            <v>0.22499999999999998</v>
          </cell>
          <cell r="R69">
            <v>0.13819999999999999</v>
          </cell>
          <cell r="S69">
            <v>10.287559999999999</v>
          </cell>
          <cell r="T69">
            <v>15.739966799999999</v>
          </cell>
          <cell r="U69">
            <v>15.74</v>
          </cell>
        </row>
        <row r="70">
          <cell r="G70">
            <v>614500</v>
          </cell>
          <cell r="H70" t="str">
            <v>4шт.</v>
          </cell>
          <cell r="I70">
            <v>160</v>
          </cell>
          <cell r="J70" t="str">
            <v>Обнинскоргсинтез</v>
          </cell>
          <cell r="K70">
            <v>414</v>
          </cell>
          <cell r="L70">
            <v>1.53</v>
          </cell>
          <cell r="M70">
            <v>15.8148</v>
          </cell>
          <cell r="N70">
            <v>5</v>
          </cell>
          <cell r="O70">
            <v>0.375</v>
          </cell>
          <cell r="R70">
            <v>0.13819999999999999</v>
          </cell>
          <cell r="S70">
            <v>16.327999999999999</v>
          </cell>
          <cell r="T70">
            <v>24.981839999999998</v>
          </cell>
          <cell r="U70">
            <v>24.98</v>
          </cell>
        </row>
        <row r="71">
          <cell r="G71">
            <v>756665</v>
          </cell>
          <cell r="H71" t="str">
            <v>2шт.</v>
          </cell>
          <cell r="I71">
            <v>60</v>
          </cell>
          <cell r="J71" t="str">
            <v>Обнинскоргсинтез</v>
          </cell>
          <cell r="K71">
            <v>804.3</v>
          </cell>
          <cell r="L71">
            <v>1.53</v>
          </cell>
          <cell r="M71">
            <v>30.724259999999997</v>
          </cell>
          <cell r="N71">
            <v>10</v>
          </cell>
          <cell r="O71">
            <v>0.75</v>
          </cell>
          <cell r="R71">
            <v>0.13819999999999999</v>
          </cell>
          <cell r="S71">
            <v>31.612459999999999</v>
          </cell>
          <cell r="T71">
            <v>48.367063799999997</v>
          </cell>
          <cell r="U71">
            <v>48.37</v>
          </cell>
        </row>
        <row r="72">
          <cell r="G72">
            <v>990470</v>
          </cell>
          <cell r="H72" t="str">
            <v>1шт.</v>
          </cell>
          <cell r="I72">
            <v>36</v>
          </cell>
          <cell r="J72" t="str">
            <v>Обнинскоргсинтез</v>
          </cell>
          <cell r="K72">
            <v>1592.6</v>
          </cell>
          <cell r="L72">
            <v>1.53</v>
          </cell>
          <cell r="M72">
            <v>60.837319999999991</v>
          </cell>
          <cell r="N72">
            <v>20</v>
          </cell>
          <cell r="O72">
            <v>1.5</v>
          </cell>
          <cell r="R72">
            <v>0.13819999999999999</v>
          </cell>
          <cell r="S72">
            <v>62.475519999999989</v>
          </cell>
          <cell r="T72">
            <v>95.587545599999984</v>
          </cell>
          <cell r="U72">
            <v>95.59</v>
          </cell>
        </row>
        <row r="73">
          <cell r="G73">
            <v>650894</v>
          </cell>
          <cell r="H73" t="str">
            <v>1шт.</v>
          </cell>
          <cell r="I73">
            <v>18</v>
          </cell>
          <cell r="J73" t="str">
            <v>Обнинскоргсинтез</v>
          </cell>
          <cell r="K73">
            <v>4906</v>
          </cell>
          <cell r="L73">
            <v>1.53</v>
          </cell>
          <cell r="M73">
            <v>187.4092</v>
          </cell>
          <cell r="N73">
            <v>50</v>
          </cell>
          <cell r="O73">
            <v>3.75</v>
          </cell>
          <cell r="R73">
            <v>0.13819999999999999</v>
          </cell>
          <cell r="S73">
            <v>191.29740000000001</v>
          </cell>
          <cell r="T73">
            <v>292.685022</v>
          </cell>
          <cell r="U73">
            <v>292.69</v>
          </cell>
        </row>
        <row r="74">
          <cell r="G74">
            <v>650896</v>
          </cell>
          <cell r="H74" t="str">
            <v>1шт.</v>
          </cell>
          <cell r="I74">
            <v>4</v>
          </cell>
          <cell r="J74" t="str">
            <v>Обнинскоргсинтез</v>
          </cell>
          <cell r="K74">
            <v>17380</v>
          </cell>
          <cell r="L74">
            <v>1.53</v>
          </cell>
          <cell r="M74">
            <v>663.91599999999994</v>
          </cell>
          <cell r="N74">
            <v>220</v>
          </cell>
          <cell r="O74">
            <v>16.5</v>
          </cell>
          <cell r="R74">
            <v>0.13819999999999999</v>
          </cell>
          <cell r="S74">
            <v>680.55419999999992</v>
          </cell>
          <cell r="T74">
            <v>1041.247926</v>
          </cell>
          <cell r="U74">
            <v>1041.25</v>
          </cell>
        </row>
        <row r="75">
          <cell r="G75">
            <v>990467</v>
          </cell>
          <cell r="H75" t="str">
            <v>4шт.</v>
          </cell>
          <cell r="I75">
            <v>160</v>
          </cell>
          <cell r="J75" t="str">
            <v>Обнинскоргсинтез</v>
          </cell>
          <cell r="K75">
            <v>714.2</v>
          </cell>
          <cell r="L75">
            <v>1.53</v>
          </cell>
          <cell r="M75">
            <v>27.282440000000001</v>
          </cell>
          <cell r="N75">
            <v>5</v>
          </cell>
          <cell r="O75">
            <v>0.375</v>
          </cell>
          <cell r="R75">
            <v>0.13819999999999999</v>
          </cell>
          <cell r="S75">
            <v>27.795640000000002</v>
          </cell>
          <cell r="T75">
            <v>42.527329200000004</v>
          </cell>
          <cell r="U75">
            <v>42.53</v>
          </cell>
        </row>
        <row r="76">
          <cell r="G76">
            <v>650900</v>
          </cell>
          <cell r="H76" t="str">
            <v>1шт.</v>
          </cell>
          <cell r="I76">
            <v>4</v>
          </cell>
          <cell r="J76" t="str">
            <v>Обнинскоргсинтез</v>
          </cell>
          <cell r="K76">
            <v>29700</v>
          </cell>
          <cell r="L76">
            <v>1.53</v>
          </cell>
          <cell r="M76">
            <v>1134.54</v>
          </cell>
          <cell r="N76">
            <v>220</v>
          </cell>
          <cell r="O76">
            <v>16.5</v>
          </cell>
          <cell r="R76">
            <v>0.13819999999999999</v>
          </cell>
          <cell r="S76">
            <v>1151.1782000000001</v>
          </cell>
          <cell r="T76">
            <v>1761.3026460000001</v>
          </cell>
          <cell r="U76">
            <v>1761.3</v>
          </cell>
        </row>
        <row r="77">
          <cell r="G77">
            <v>802559</v>
          </cell>
          <cell r="H77" t="str">
            <v>15шт.</v>
          </cell>
          <cell r="I77">
            <v>600</v>
          </cell>
          <cell r="J77" t="str">
            <v>Обнинскоргсинтез</v>
          </cell>
          <cell r="K77">
            <v>107.6</v>
          </cell>
          <cell r="L77">
            <v>1.53</v>
          </cell>
          <cell r="M77">
            <v>4.1103199999999998</v>
          </cell>
          <cell r="N77">
            <v>1</v>
          </cell>
          <cell r="O77">
            <v>7.4999999999999997E-2</v>
          </cell>
          <cell r="R77">
            <v>0.13819999999999999</v>
          </cell>
          <cell r="S77">
            <v>4.3235200000000003</v>
          </cell>
          <cell r="T77">
            <v>6.6149856000000007</v>
          </cell>
          <cell r="U77">
            <v>6.61</v>
          </cell>
        </row>
        <row r="78">
          <cell r="G78">
            <v>802560</v>
          </cell>
          <cell r="H78" t="str">
            <v>4шт.</v>
          </cell>
          <cell r="I78">
            <v>160</v>
          </cell>
          <cell r="J78" t="str">
            <v>Обнинскоргсинтез</v>
          </cell>
          <cell r="K78">
            <v>422</v>
          </cell>
          <cell r="L78">
            <v>1.53</v>
          </cell>
          <cell r="M78">
            <v>16.1204</v>
          </cell>
          <cell r="N78">
            <v>5</v>
          </cell>
          <cell r="O78">
            <v>0.375</v>
          </cell>
          <cell r="R78">
            <v>0.13819999999999999</v>
          </cell>
          <cell r="S78">
            <v>16.633600000000001</v>
          </cell>
          <cell r="T78">
            <v>25.449408000000002</v>
          </cell>
          <cell r="U78">
            <v>25.45</v>
          </cell>
        </row>
        <row r="79">
          <cell r="G79">
            <v>802561</v>
          </cell>
          <cell r="H79" t="str">
            <v>2шт.</v>
          </cell>
          <cell r="I79">
            <v>60</v>
          </cell>
          <cell r="J79" t="str">
            <v>Обнинскоргсинтез</v>
          </cell>
          <cell r="K79">
            <v>815.5</v>
          </cell>
          <cell r="L79">
            <v>1.53</v>
          </cell>
          <cell r="M79">
            <v>31.152099999999997</v>
          </cell>
          <cell r="N79">
            <v>10</v>
          </cell>
          <cell r="O79">
            <v>0.75</v>
          </cell>
          <cell r="R79">
            <v>0.13819999999999999</v>
          </cell>
          <cell r="S79">
            <v>32.040299999999995</v>
          </cell>
          <cell r="T79">
            <v>49.021658999999993</v>
          </cell>
          <cell r="U79">
            <v>49.02</v>
          </cell>
        </row>
        <row r="80">
          <cell r="G80">
            <v>802558</v>
          </cell>
          <cell r="H80" t="str">
            <v>15шт.</v>
          </cell>
          <cell r="I80">
            <v>600</v>
          </cell>
          <cell r="J80" t="str">
            <v>Обнинскоргсинтез</v>
          </cell>
          <cell r="K80">
            <v>99.9</v>
          </cell>
          <cell r="L80">
            <v>1.53</v>
          </cell>
          <cell r="M80">
            <v>3.8161800000000001</v>
          </cell>
          <cell r="N80">
            <v>1</v>
          </cell>
          <cell r="O80">
            <v>7.4999999999999997E-2</v>
          </cell>
          <cell r="R80">
            <v>0.13819999999999999</v>
          </cell>
          <cell r="S80">
            <v>4.0293800000000006</v>
          </cell>
          <cell r="T80">
            <v>6.1649514000000014</v>
          </cell>
          <cell r="U80">
            <v>6.16</v>
          </cell>
        </row>
        <row r="81">
          <cell r="G81">
            <v>990465</v>
          </cell>
          <cell r="H81" t="str">
            <v>4шт.</v>
          </cell>
          <cell r="I81">
            <v>200</v>
          </cell>
          <cell r="J81" t="str">
            <v>Обнинскоргсинтез</v>
          </cell>
          <cell r="K81">
            <v>252.6</v>
          </cell>
          <cell r="L81">
            <v>1.53</v>
          </cell>
          <cell r="M81">
            <v>9.6493199999999995</v>
          </cell>
          <cell r="N81">
            <v>3</v>
          </cell>
          <cell r="O81">
            <v>0.22499999999999998</v>
          </cell>
          <cell r="R81">
            <v>0.13819999999999999</v>
          </cell>
          <cell r="S81">
            <v>10.012519999999999</v>
          </cell>
          <cell r="T81">
            <v>15.319155599999998</v>
          </cell>
          <cell r="U81">
            <v>15.32</v>
          </cell>
        </row>
        <row r="82">
          <cell r="G82">
            <v>800523</v>
          </cell>
          <cell r="H82" t="str">
            <v>4шт.</v>
          </cell>
          <cell r="I82">
            <v>160</v>
          </cell>
          <cell r="J82" t="str">
            <v>Обнинскоргсинтез</v>
          </cell>
          <cell r="K82">
            <v>402.9</v>
          </cell>
          <cell r="L82">
            <v>1.53</v>
          </cell>
          <cell r="M82">
            <v>15.390779999999998</v>
          </cell>
          <cell r="N82">
            <v>5</v>
          </cell>
          <cell r="O82">
            <v>0.375</v>
          </cell>
          <cell r="R82">
            <v>0.13819999999999999</v>
          </cell>
          <cell r="S82">
            <v>15.903979999999997</v>
          </cell>
          <cell r="T82">
            <v>24.333089399999995</v>
          </cell>
          <cell r="U82">
            <v>24.33</v>
          </cell>
        </row>
        <row r="83">
          <cell r="G83">
            <v>800516</v>
          </cell>
          <cell r="H83" t="str">
            <v>2шт.</v>
          </cell>
          <cell r="I83">
            <v>60</v>
          </cell>
          <cell r="J83" t="str">
            <v>Обнинскоргсинтез</v>
          </cell>
          <cell r="K83">
            <v>776.1</v>
          </cell>
          <cell r="L83">
            <v>1.53</v>
          </cell>
          <cell r="M83">
            <v>29.647019999999998</v>
          </cell>
          <cell r="N83">
            <v>10</v>
          </cell>
          <cell r="O83">
            <v>0.75</v>
          </cell>
          <cell r="R83">
            <v>0.13819999999999999</v>
          </cell>
          <cell r="S83">
            <v>30.535219999999999</v>
          </cell>
          <cell r="T83">
            <v>46.718886599999998</v>
          </cell>
          <cell r="U83">
            <v>46.72</v>
          </cell>
        </row>
        <row r="84">
          <cell r="G84">
            <v>800521</v>
          </cell>
          <cell r="H84" t="str">
            <v>1шт.</v>
          </cell>
          <cell r="I84">
            <v>36</v>
          </cell>
          <cell r="J84" t="str">
            <v>Обнинскоргсинтез</v>
          </cell>
          <cell r="K84">
            <v>1536.7</v>
          </cell>
          <cell r="L84">
            <v>1.53</v>
          </cell>
          <cell r="M84">
            <v>58.70194</v>
          </cell>
          <cell r="N84">
            <v>20</v>
          </cell>
          <cell r="O84">
            <v>1.5</v>
          </cell>
          <cell r="R84">
            <v>0.13819999999999999</v>
          </cell>
          <cell r="S84">
            <v>60.340139999999998</v>
          </cell>
          <cell r="T84">
            <v>92.320414200000002</v>
          </cell>
          <cell r="U84">
            <v>92.32</v>
          </cell>
        </row>
        <row r="85">
          <cell r="G85">
            <v>650893</v>
          </cell>
          <cell r="H85" t="str">
            <v>1шт.</v>
          </cell>
          <cell r="I85">
            <v>18</v>
          </cell>
          <cell r="J85" t="str">
            <v>Обнинскоргсинтез</v>
          </cell>
          <cell r="K85">
            <v>4719</v>
          </cell>
          <cell r="L85">
            <v>1.53</v>
          </cell>
          <cell r="M85">
            <v>180.26579999999998</v>
          </cell>
          <cell r="N85">
            <v>50</v>
          </cell>
          <cell r="O85">
            <v>3.75</v>
          </cell>
          <cell r="R85">
            <v>0.13819999999999999</v>
          </cell>
          <cell r="S85">
            <v>184.154</v>
          </cell>
          <cell r="T85">
            <v>281.75562000000002</v>
          </cell>
          <cell r="U85">
            <v>281.76</v>
          </cell>
        </row>
        <row r="86">
          <cell r="G86">
            <v>801906</v>
          </cell>
          <cell r="H86" t="str">
            <v>1шт.</v>
          </cell>
          <cell r="I86">
            <v>4</v>
          </cell>
          <cell r="J86" t="str">
            <v>Обнинскоргсинтез</v>
          </cell>
          <cell r="K86">
            <v>16767.599999999999</v>
          </cell>
          <cell r="L86">
            <v>1.53</v>
          </cell>
          <cell r="M86">
            <v>640.52231999999992</v>
          </cell>
          <cell r="N86">
            <v>220</v>
          </cell>
          <cell r="O86">
            <v>16.5</v>
          </cell>
          <cell r="R86">
            <v>0.13819999999999999</v>
          </cell>
          <cell r="S86">
            <v>657.16051999999991</v>
          </cell>
          <cell r="T86">
            <v>1005.4555955999999</v>
          </cell>
          <cell r="U86">
            <v>1005.46</v>
          </cell>
        </row>
        <row r="87">
          <cell r="G87">
            <v>801877</v>
          </cell>
          <cell r="H87" t="str">
            <v>1шт.</v>
          </cell>
          <cell r="I87">
            <v>4</v>
          </cell>
          <cell r="J87" t="str">
            <v>Обнинскоргсинтез</v>
          </cell>
          <cell r="K87">
            <v>28820</v>
          </cell>
          <cell r="L87">
            <v>1.53</v>
          </cell>
          <cell r="M87">
            <v>1100.924</v>
          </cell>
          <cell r="N87">
            <v>220</v>
          </cell>
          <cell r="O87">
            <v>16.5</v>
          </cell>
          <cell r="R87">
            <v>0.13819999999999999</v>
          </cell>
          <cell r="S87">
            <v>1117.5622000000001</v>
          </cell>
          <cell r="T87">
            <v>1709.8701660000002</v>
          </cell>
          <cell r="U87">
            <v>1709.87</v>
          </cell>
        </row>
        <row r="88">
          <cell r="G88">
            <v>800302</v>
          </cell>
          <cell r="H88" t="str">
            <v>15шт.</v>
          </cell>
          <cell r="I88">
            <v>600</v>
          </cell>
          <cell r="J88" t="str">
            <v>Обнинскоргсинтез</v>
          </cell>
          <cell r="K88">
            <v>97.1</v>
          </cell>
          <cell r="L88">
            <v>1.53</v>
          </cell>
          <cell r="M88">
            <v>3.7092199999999997</v>
          </cell>
          <cell r="N88">
            <v>1</v>
          </cell>
          <cell r="O88">
            <v>7.4999999999999997E-2</v>
          </cell>
          <cell r="R88">
            <v>0.13819999999999999</v>
          </cell>
          <cell r="S88">
            <v>3.9224199999999998</v>
          </cell>
          <cell r="T88">
            <v>6.0013025999999998</v>
          </cell>
          <cell r="U88">
            <v>6</v>
          </cell>
        </row>
        <row r="89">
          <cell r="G89">
            <v>800522</v>
          </cell>
          <cell r="H89" t="str">
            <v>4шт.</v>
          </cell>
          <cell r="I89">
            <v>160</v>
          </cell>
          <cell r="J89" t="str">
            <v>Обнинскоргсинтез</v>
          </cell>
          <cell r="K89">
            <v>391.8</v>
          </cell>
          <cell r="L89">
            <v>1.53</v>
          </cell>
          <cell r="M89">
            <v>14.966759999999999</v>
          </cell>
          <cell r="N89">
            <v>5</v>
          </cell>
          <cell r="O89">
            <v>0.375</v>
          </cell>
          <cell r="R89">
            <v>0.13819999999999999</v>
          </cell>
          <cell r="S89">
            <v>15.479959999999998</v>
          </cell>
          <cell r="T89">
            <v>23.684338799999999</v>
          </cell>
          <cell r="U89">
            <v>23.68</v>
          </cell>
        </row>
        <row r="90">
          <cell r="G90">
            <v>800515</v>
          </cell>
          <cell r="H90" t="str">
            <v>2шт.</v>
          </cell>
          <cell r="I90">
            <v>60</v>
          </cell>
          <cell r="J90" t="str">
            <v>Обнинскоргсинтез</v>
          </cell>
          <cell r="K90">
            <v>750.3</v>
          </cell>
          <cell r="L90">
            <v>1.53</v>
          </cell>
          <cell r="M90">
            <v>28.661459999999998</v>
          </cell>
          <cell r="N90">
            <v>10</v>
          </cell>
          <cell r="O90">
            <v>0.75</v>
          </cell>
          <cell r="R90">
            <v>0.13819999999999999</v>
          </cell>
          <cell r="S90">
            <v>29.549659999999999</v>
          </cell>
          <cell r="T90">
            <v>45.210979799999997</v>
          </cell>
          <cell r="U90">
            <v>45.21</v>
          </cell>
        </row>
        <row r="91">
          <cell r="G91">
            <v>801904</v>
          </cell>
          <cell r="H91" t="str">
            <v>1шт.</v>
          </cell>
          <cell r="I91">
            <v>4</v>
          </cell>
          <cell r="J91" t="str">
            <v>Обнинскоргсинтез</v>
          </cell>
          <cell r="K91">
            <v>16654.2</v>
          </cell>
          <cell r="L91">
            <v>1.53</v>
          </cell>
          <cell r="M91">
            <v>636.19043999999997</v>
          </cell>
          <cell r="N91">
            <v>220</v>
          </cell>
          <cell r="O91">
            <v>16.5</v>
          </cell>
          <cell r="R91">
            <v>0.13819999999999999</v>
          </cell>
          <cell r="S91">
            <v>652.82863999999995</v>
          </cell>
          <cell r="T91">
            <v>998.82781919999991</v>
          </cell>
          <cell r="U91">
            <v>998.83</v>
          </cell>
        </row>
        <row r="92">
          <cell r="G92">
            <v>800343</v>
          </cell>
          <cell r="H92" t="str">
            <v>15шт.</v>
          </cell>
          <cell r="I92">
            <v>600</v>
          </cell>
          <cell r="J92" t="str">
            <v>Обнинскоргсинтез</v>
          </cell>
          <cell r="K92">
            <v>95.7</v>
          </cell>
          <cell r="L92">
            <v>1.53</v>
          </cell>
          <cell r="M92">
            <v>3.6557399999999998</v>
          </cell>
          <cell r="N92">
            <v>1</v>
          </cell>
          <cell r="O92">
            <v>7.4999999999999997E-2</v>
          </cell>
          <cell r="R92">
            <v>0.13819999999999999</v>
          </cell>
          <cell r="S92">
            <v>3.8689399999999998</v>
          </cell>
          <cell r="T92">
            <v>5.9194781999999995</v>
          </cell>
          <cell r="U92">
            <v>5.92</v>
          </cell>
        </row>
        <row r="93">
          <cell r="G93">
            <v>800340</v>
          </cell>
          <cell r="H93" t="str">
            <v>4шт.</v>
          </cell>
          <cell r="I93">
            <v>160</v>
          </cell>
          <cell r="J93" t="str">
            <v>Обнинскоргсинтез</v>
          </cell>
          <cell r="K93">
            <v>382.8</v>
          </cell>
          <cell r="L93">
            <v>1.53</v>
          </cell>
          <cell r="M93">
            <v>14.622959999999999</v>
          </cell>
          <cell r="N93">
            <v>5</v>
          </cell>
          <cell r="O93">
            <v>0.375</v>
          </cell>
          <cell r="R93">
            <v>0.13819999999999999</v>
          </cell>
          <cell r="S93">
            <v>15.136159999999999</v>
          </cell>
          <cell r="T93">
            <v>23.158324799999999</v>
          </cell>
          <cell r="U93">
            <v>23.16</v>
          </cell>
        </row>
        <row r="94">
          <cell r="G94">
            <v>800344</v>
          </cell>
          <cell r="H94" t="str">
            <v>2шт.</v>
          </cell>
          <cell r="I94">
            <v>60</v>
          </cell>
          <cell r="J94" t="str">
            <v>Обнинскоргсинтез</v>
          </cell>
          <cell r="K94">
            <v>746.1</v>
          </cell>
          <cell r="L94">
            <v>1.53</v>
          </cell>
          <cell r="M94">
            <v>28.50102</v>
          </cell>
          <cell r="N94">
            <v>10</v>
          </cell>
          <cell r="O94">
            <v>0.75</v>
          </cell>
          <cell r="R94">
            <v>0.13819999999999999</v>
          </cell>
          <cell r="S94">
            <v>29.389220000000002</v>
          </cell>
          <cell r="T94">
            <v>44.965506600000005</v>
          </cell>
          <cell r="U94">
            <v>44.97</v>
          </cell>
        </row>
        <row r="95">
          <cell r="G95">
            <v>322223</v>
          </cell>
          <cell r="H95" t="str">
            <v>1шт.</v>
          </cell>
          <cell r="I95">
            <v>36</v>
          </cell>
          <cell r="J95" t="str">
            <v>Обнинскоргсинтез</v>
          </cell>
          <cell r="K95">
            <v>1462.7</v>
          </cell>
          <cell r="L95">
            <v>1.53</v>
          </cell>
          <cell r="M95">
            <v>55.875140000000002</v>
          </cell>
          <cell r="N95">
            <v>20</v>
          </cell>
          <cell r="O95">
            <v>1.5</v>
          </cell>
          <cell r="R95">
            <v>0.13819999999999999</v>
          </cell>
          <cell r="S95">
            <v>57.513339999999999</v>
          </cell>
          <cell r="T95">
            <v>87.995410199999995</v>
          </cell>
          <cell r="U95">
            <v>88</v>
          </cell>
        </row>
        <row r="96">
          <cell r="G96">
            <v>801899</v>
          </cell>
          <cell r="H96" t="str">
            <v>1шт.</v>
          </cell>
          <cell r="I96">
            <v>4</v>
          </cell>
          <cell r="J96" t="str">
            <v>Обнинскоргсинтез</v>
          </cell>
          <cell r="K96">
            <v>16251.4</v>
          </cell>
          <cell r="L96">
            <v>1.53</v>
          </cell>
          <cell r="M96">
            <v>620.80347999999992</v>
          </cell>
          <cell r="N96">
            <v>220</v>
          </cell>
          <cell r="O96">
            <v>16.5</v>
          </cell>
          <cell r="R96">
            <v>0.13819999999999999</v>
          </cell>
          <cell r="S96">
            <v>637.44167999999991</v>
          </cell>
          <cell r="T96">
            <v>975.28577039999982</v>
          </cell>
          <cell r="U96">
            <v>975.29</v>
          </cell>
        </row>
        <row r="97">
          <cell r="G97">
            <v>801903</v>
          </cell>
          <cell r="H97" t="str">
            <v>1шт.</v>
          </cell>
          <cell r="I97">
            <v>4</v>
          </cell>
          <cell r="J97" t="str">
            <v>Обнинскоргсинтез</v>
          </cell>
          <cell r="K97">
            <v>19529.400000000001</v>
          </cell>
          <cell r="L97">
            <v>1.53</v>
          </cell>
          <cell r="M97">
            <v>746.02308000000005</v>
          </cell>
          <cell r="N97">
            <v>220</v>
          </cell>
          <cell r="O97">
            <v>16.5</v>
          </cell>
          <cell r="R97">
            <v>0.13819999999999999</v>
          </cell>
          <cell r="S97">
            <v>762.66128000000003</v>
          </cell>
          <cell r="T97">
            <v>1166.8717584000001</v>
          </cell>
          <cell r="U97">
            <v>1166.8699999999999</v>
          </cell>
        </row>
        <row r="98">
          <cell r="L98">
            <v>1.53</v>
          </cell>
          <cell r="M98">
            <v>0</v>
          </cell>
          <cell r="N98">
            <v>0</v>
          </cell>
          <cell r="O98">
            <v>0</v>
          </cell>
          <cell r="R98">
            <v>0.13819999999999999</v>
          </cell>
          <cell r="S98">
            <v>0.13819999999999999</v>
          </cell>
          <cell r="T98">
            <v>0.211446</v>
          </cell>
          <cell r="U98">
            <v>0.21</v>
          </cell>
        </row>
        <row r="99">
          <cell r="G99">
            <v>800598</v>
          </cell>
          <cell r="H99" t="str">
            <v>12шт.</v>
          </cell>
          <cell r="I99">
            <v>720</v>
          </cell>
          <cell r="J99" t="str">
            <v>г.Дзержинск</v>
          </cell>
          <cell r="K99">
            <v>87.2</v>
          </cell>
          <cell r="L99">
            <v>1.544</v>
          </cell>
          <cell r="M99">
            <v>3.3310399999999998</v>
          </cell>
          <cell r="N99">
            <v>1</v>
          </cell>
          <cell r="O99">
            <v>7.4999999999999997E-2</v>
          </cell>
          <cell r="R99">
            <v>0.13819999999999999</v>
          </cell>
          <cell r="S99">
            <v>3.5442399999999998</v>
          </cell>
          <cell r="T99">
            <v>5.4723065599999998</v>
          </cell>
          <cell r="U99">
            <v>5.47</v>
          </cell>
        </row>
        <row r="100">
          <cell r="G100">
            <v>805602</v>
          </cell>
          <cell r="H100" t="str">
            <v>4шт.</v>
          </cell>
          <cell r="I100">
            <v>240</v>
          </cell>
          <cell r="J100" t="str">
            <v>г.Дзержинск</v>
          </cell>
          <cell r="K100">
            <v>239.3</v>
          </cell>
          <cell r="L100">
            <v>1.544</v>
          </cell>
          <cell r="M100">
            <v>9.1412599999999991</v>
          </cell>
          <cell r="N100">
            <v>3</v>
          </cell>
          <cell r="O100">
            <v>0.22499999999999998</v>
          </cell>
          <cell r="R100">
            <v>0.13819999999999999</v>
          </cell>
          <cell r="S100">
            <v>9.5044599999999981</v>
          </cell>
          <cell r="T100">
            <v>14.674886239999998</v>
          </cell>
          <cell r="U100">
            <v>14.67</v>
          </cell>
        </row>
        <row r="101">
          <cell r="G101">
            <v>805600</v>
          </cell>
          <cell r="H101" t="str">
            <v>3шт.</v>
          </cell>
          <cell r="I101">
            <v>132</v>
          </cell>
          <cell r="J101" t="str">
            <v>г.Дзержинск</v>
          </cell>
          <cell r="K101">
            <v>397</v>
          </cell>
          <cell r="L101">
            <v>1.544</v>
          </cell>
          <cell r="M101">
            <v>15.1654</v>
          </cell>
          <cell r="N101">
            <v>5</v>
          </cell>
          <cell r="O101">
            <v>0.375</v>
          </cell>
          <cell r="R101">
            <v>0.13819999999999999</v>
          </cell>
          <cell r="S101">
            <v>15.678599999999999</v>
          </cell>
          <cell r="T101">
            <v>24.207758399999999</v>
          </cell>
          <cell r="U101">
            <v>24.21</v>
          </cell>
        </row>
        <row r="102">
          <cell r="G102">
            <v>805601</v>
          </cell>
          <cell r="H102" t="str">
            <v>2шт.</v>
          </cell>
          <cell r="I102">
            <v>0.94666666666666666</v>
          </cell>
          <cell r="J102">
            <v>750</v>
          </cell>
          <cell r="K102">
            <v>710</v>
          </cell>
          <cell r="L102">
            <v>1.53</v>
          </cell>
          <cell r="M102">
            <v>27.122</v>
          </cell>
          <cell r="N102">
            <v>10</v>
          </cell>
          <cell r="O102">
            <v>0.75</v>
          </cell>
          <cell r="R102">
            <v>0.13819999999999999</v>
          </cell>
          <cell r="S102">
            <v>28.010200000000001</v>
          </cell>
          <cell r="T102">
            <v>42.855606000000002</v>
          </cell>
          <cell r="U102">
            <v>42.86</v>
          </cell>
        </row>
        <row r="103">
          <cell r="G103">
            <v>801878</v>
          </cell>
          <cell r="H103" t="str">
            <v>1шт.</v>
          </cell>
          <cell r="I103">
            <v>4</v>
          </cell>
          <cell r="J103">
            <v>16104</v>
          </cell>
          <cell r="K103">
            <v>12838</v>
          </cell>
          <cell r="L103">
            <v>1.544</v>
          </cell>
          <cell r="M103">
            <v>490.41159999999996</v>
          </cell>
          <cell r="N103">
            <v>210</v>
          </cell>
          <cell r="O103">
            <v>15.75</v>
          </cell>
          <cell r="R103">
            <v>0.13819999999999999</v>
          </cell>
          <cell r="S103">
            <v>506.29979999999995</v>
          </cell>
          <cell r="T103">
            <v>781.72689119999995</v>
          </cell>
          <cell r="U103">
            <v>781.73</v>
          </cell>
        </row>
        <row r="104">
          <cell r="G104">
            <v>805585</v>
          </cell>
          <cell r="H104" t="str">
            <v>12шт.</v>
          </cell>
          <cell r="I104">
            <v>720</v>
          </cell>
          <cell r="J104" t="str">
            <v>г.Дзержинск</v>
          </cell>
          <cell r="K104">
            <v>84.6</v>
          </cell>
          <cell r="L104">
            <v>1.544</v>
          </cell>
          <cell r="M104">
            <v>3.2317199999999997</v>
          </cell>
          <cell r="N104">
            <v>1</v>
          </cell>
          <cell r="O104">
            <v>7.4999999999999997E-2</v>
          </cell>
          <cell r="R104">
            <v>0.13819999999999999</v>
          </cell>
          <cell r="S104">
            <v>3.4449199999999998</v>
          </cell>
          <cell r="T104">
            <v>5.3189564799999998</v>
          </cell>
          <cell r="U104">
            <v>5.32</v>
          </cell>
        </row>
        <row r="105">
          <cell r="G105">
            <v>800163</v>
          </cell>
          <cell r="H105" t="str">
            <v>3шт.</v>
          </cell>
          <cell r="I105">
            <v>132</v>
          </cell>
          <cell r="J105" t="str">
            <v>г.Дзержинск</v>
          </cell>
          <cell r="K105">
            <v>365.2</v>
          </cell>
          <cell r="L105">
            <v>1.544</v>
          </cell>
          <cell r="M105">
            <v>13.950639999999998</v>
          </cell>
          <cell r="N105">
            <v>5</v>
          </cell>
          <cell r="O105">
            <v>0.375</v>
          </cell>
          <cell r="R105">
            <v>0.13819999999999999</v>
          </cell>
          <cell r="S105">
            <v>14.463839999999998</v>
          </cell>
          <cell r="T105">
            <v>22.332168959999997</v>
          </cell>
          <cell r="U105">
            <v>22.33</v>
          </cell>
        </row>
        <row r="106">
          <cell r="G106">
            <v>800887</v>
          </cell>
          <cell r="H106" t="str">
            <v>2шт.</v>
          </cell>
          <cell r="I106">
            <v>66</v>
          </cell>
          <cell r="K106">
            <v>680</v>
          </cell>
          <cell r="L106">
            <v>1.544</v>
          </cell>
          <cell r="M106">
            <v>25.975999999999999</v>
          </cell>
          <cell r="N106">
            <v>10</v>
          </cell>
          <cell r="O106">
            <v>0.75</v>
          </cell>
          <cell r="R106">
            <v>0.13819999999999999</v>
          </cell>
          <cell r="S106">
            <v>26.8642</v>
          </cell>
          <cell r="T106">
            <v>41.478324800000003</v>
          </cell>
          <cell r="U106">
            <v>41.48</v>
          </cell>
        </row>
        <row r="107">
          <cell r="G107">
            <v>100200</v>
          </cell>
          <cell r="H107" t="str">
            <v>1шт.</v>
          </cell>
          <cell r="I107">
            <v>4</v>
          </cell>
          <cell r="J107" t="str">
            <v>г.Дзержинск</v>
          </cell>
          <cell r="K107">
            <v>15333.9</v>
          </cell>
          <cell r="L107">
            <v>1.544</v>
          </cell>
          <cell r="M107">
            <v>585.75497999999993</v>
          </cell>
          <cell r="N107">
            <v>210</v>
          </cell>
          <cell r="O107">
            <v>15.75</v>
          </cell>
          <cell r="R107">
            <v>0.13819999999999999</v>
          </cell>
          <cell r="S107">
            <v>601.64317999999992</v>
          </cell>
          <cell r="T107">
            <v>928.93706991999989</v>
          </cell>
          <cell r="U107">
            <v>928.94</v>
          </cell>
        </row>
        <row r="108">
          <cell r="G108">
            <v>800256</v>
          </cell>
          <cell r="H108" t="str">
            <v>12шт.</v>
          </cell>
          <cell r="I108">
            <v>720</v>
          </cell>
          <cell r="J108" t="str">
            <v>г.Дзержинск</v>
          </cell>
          <cell r="K108">
            <v>84.6</v>
          </cell>
          <cell r="L108">
            <v>1.544</v>
          </cell>
          <cell r="M108">
            <v>3.2317199999999997</v>
          </cell>
          <cell r="N108">
            <v>1</v>
          </cell>
          <cell r="O108">
            <v>7.4999999999999997E-2</v>
          </cell>
          <cell r="R108">
            <v>0.13819999999999999</v>
          </cell>
          <cell r="S108">
            <v>3.4449199999999998</v>
          </cell>
          <cell r="T108">
            <v>5.3189564799999998</v>
          </cell>
          <cell r="U108">
            <v>5.32</v>
          </cell>
        </row>
        <row r="109">
          <cell r="G109">
            <v>800257</v>
          </cell>
          <cell r="H109" t="str">
            <v>4шт.</v>
          </cell>
          <cell r="I109">
            <v>240</v>
          </cell>
          <cell r="J109" t="str">
            <v>г.Дзержинск</v>
          </cell>
          <cell r="K109">
            <v>227.8</v>
          </cell>
          <cell r="L109">
            <v>1.544</v>
          </cell>
          <cell r="M109">
            <v>8.7019599999999997</v>
          </cell>
          <cell r="N109">
            <v>3</v>
          </cell>
          <cell r="O109">
            <v>0.22499999999999998</v>
          </cell>
          <cell r="R109">
            <v>0.13819999999999999</v>
          </cell>
          <cell r="S109">
            <v>9.0651599999999988</v>
          </cell>
          <cell r="T109">
            <v>13.996607039999999</v>
          </cell>
          <cell r="U109">
            <v>14</v>
          </cell>
        </row>
        <row r="110">
          <cell r="G110">
            <v>800216</v>
          </cell>
          <cell r="H110" t="str">
            <v>3шт.</v>
          </cell>
          <cell r="I110">
            <v>132</v>
          </cell>
          <cell r="J110" t="str">
            <v>г.Дзержинск</v>
          </cell>
          <cell r="K110">
            <v>365.2</v>
          </cell>
          <cell r="L110">
            <v>1.544</v>
          </cell>
          <cell r="M110">
            <v>13.950639999999998</v>
          </cell>
          <cell r="N110">
            <v>5</v>
          </cell>
          <cell r="O110">
            <v>0.375</v>
          </cell>
          <cell r="R110">
            <v>0.13819999999999999</v>
          </cell>
          <cell r="S110">
            <v>14.463839999999998</v>
          </cell>
          <cell r="T110">
            <v>22.332168959999997</v>
          </cell>
          <cell r="U110">
            <v>22.33</v>
          </cell>
        </row>
        <row r="111">
          <cell r="G111">
            <v>800090</v>
          </cell>
          <cell r="H111" t="str">
            <v>2шт.</v>
          </cell>
          <cell r="I111">
            <v>66</v>
          </cell>
          <cell r="J111" t="str">
            <v>г.Дзержинск</v>
          </cell>
          <cell r="K111">
            <v>680</v>
          </cell>
          <cell r="L111">
            <v>1.9</v>
          </cell>
          <cell r="M111">
            <v>25.975999999999999</v>
          </cell>
          <cell r="N111">
            <v>10</v>
          </cell>
          <cell r="O111">
            <v>0.75</v>
          </cell>
          <cell r="R111">
            <v>0.13819999999999999</v>
          </cell>
          <cell r="S111">
            <v>26.8642</v>
          </cell>
          <cell r="T111">
            <v>51.041979999999995</v>
          </cell>
          <cell r="U111">
            <v>51.04</v>
          </cell>
        </row>
        <row r="112">
          <cell r="G112">
            <v>100100</v>
          </cell>
          <cell r="H112" t="str">
            <v>1шт.</v>
          </cell>
          <cell r="I112">
            <v>4</v>
          </cell>
          <cell r="J112" t="str">
            <v>г.Дзержинск</v>
          </cell>
          <cell r="K112">
            <v>15333.9</v>
          </cell>
          <cell r="L112">
            <v>1.544</v>
          </cell>
          <cell r="M112">
            <v>585.75497999999993</v>
          </cell>
          <cell r="N112">
            <v>210</v>
          </cell>
          <cell r="O112">
            <v>15.75</v>
          </cell>
          <cell r="R112">
            <v>0.13819999999999999</v>
          </cell>
          <cell r="S112">
            <v>601.64317999999992</v>
          </cell>
          <cell r="T112">
            <v>928.93706991999989</v>
          </cell>
          <cell r="U112">
            <v>928.94</v>
          </cell>
        </row>
        <row r="113">
          <cell r="G113">
            <v>800263</v>
          </cell>
          <cell r="H113" t="str">
            <v>12шт.</v>
          </cell>
          <cell r="I113">
            <v>720</v>
          </cell>
          <cell r="J113" t="str">
            <v>г.Дзержинск</v>
          </cell>
          <cell r="K113">
            <v>84.6</v>
          </cell>
          <cell r="L113">
            <v>1.544</v>
          </cell>
          <cell r="M113">
            <v>3.2317199999999997</v>
          </cell>
          <cell r="N113">
            <v>1</v>
          </cell>
          <cell r="O113">
            <v>7.4999999999999997E-2</v>
          </cell>
          <cell r="R113">
            <v>0.13819999999999999</v>
          </cell>
          <cell r="S113">
            <v>3.4449199999999998</v>
          </cell>
          <cell r="T113">
            <v>5.3189564799999998</v>
          </cell>
          <cell r="U113">
            <v>5.32</v>
          </cell>
        </row>
        <row r="114">
          <cell r="G114">
            <v>802165</v>
          </cell>
          <cell r="H114" t="str">
            <v>3шт.</v>
          </cell>
          <cell r="I114">
            <v>132</v>
          </cell>
          <cell r="J114" t="str">
            <v>г.Дзержинск</v>
          </cell>
          <cell r="K114">
            <v>365.2</v>
          </cell>
          <cell r="L114">
            <v>1.544</v>
          </cell>
          <cell r="M114">
            <v>13.950639999999998</v>
          </cell>
          <cell r="N114">
            <v>5</v>
          </cell>
          <cell r="O114">
            <v>0.375</v>
          </cell>
          <cell r="R114">
            <v>0.13819999999999999</v>
          </cell>
          <cell r="S114">
            <v>14.463839999999998</v>
          </cell>
          <cell r="T114">
            <v>22.332168959999997</v>
          </cell>
          <cell r="U114">
            <v>22.33</v>
          </cell>
        </row>
        <row r="115">
          <cell r="G115">
            <v>800884</v>
          </cell>
          <cell r="H115" t="str">
            <v>2шт.</v>
          </cell>
          <cell r="I115">
            <v>66</v>
          </cell>
          <cell r="J115" t="str">
            <v>г.Дзержинск</v>
          </cell>
          <cell r="K115">
            <v>707</v>
          </cell>
          <cell r="L115">
            <v>1.544</v>
          </cell>
          <cell r="M115">
            <v>27.007399999999997</v>
          </cell>
          <cell r="N115">
            <v>10</v>
          </cell>
          <cell r="O115">
            <v>0.75</v>
          </cell>
          <cell r="R115">
            <v>0.13819999999999999</v>
          </cell>
          <cell r="S115">
            <v>27.895599999999998</v>
          </cell>
          <cell r="T115">
            <v>43.070806399999995</v>
          </cell>
          <cell r="U115">
            <v>43.07</v>
          </cell>
        </row>
        <row r="116">
          <cell r="G116">
            <v>741585</v>
          </cell>
          <cell r="H116" t="str">
            <v>12шт.</v>
          </cell>
          <cell r="I116">
            <v>720</v>
          </cell>
          <cell r="J116" t="str">
            <v>г.Дзержинск</v>
          </cell>
          <cell r="K116">
            <v>84.6</v>
          </cell>
          <cell r="L116">
            <v>1.544</v>
          </cell>
          <cell r="M116">
            <v>3.2317199999999997</v>
          </cell>
          <cell r="N116">
            <v>1</v>
          </cell>
          <cell r="O116">
            <v>7.4999999999999997E-2</v>
          </cell>
          <cell r="R116">
            <v>0.13819999999999999</v>
          </cell>
          <cell r="S116">
            <v>3.4449199999999998</v>
          </cell>
          <cell r="T116">
            <v>5.3189564799999998</v>
          </cell>
          <cell r="U116">
            <v>5.32</v>
          </cell>
        </row>
        <row r="117">
          <cell r="G117">
            <v>741266</v>
          </cell>
          <cell r="H117" t="str">
            <v>3шт.</v>
          </cell>
          <cell r="I117">
            <v>132</v>
          </cell>
          <cell r="J117">
            <v>365.2</v>
          </cell>
          <cell r="K117">
            <v>347</v>
          </cell>
          <cell r="L117">
            <v>1.544</v>
          </cell>
          <cell r="M117">
            <v>13.2554</v>
          </cell>
          <cell r="N117">
            <v>5</v>
          </cell>
          <cell r="O117">
            <v>0.375</v>
          </cell>
          <cell r="R117">
            <v>0.13819999999999999</v>
          </cell>
          <cell r="S117">
            <v>13.768599999999999</v>
          </cell>
          <cell r="T117">
            <v>21.258718399999999</v>
          </cell>
          <cell r="U117">
            <v>21.26</v>
          </cell>
        </row>
        <row r="118">
          <cell r="G118">
            <v>745859</v>
          </cell>
          <cell r="H118" t="str">
            <v>2шт.</v>
          </cell>
          <cell r="I118">
            <v>66</v>
          </cell>
          <cell r="K118">
            <v>680</v>
          </cell>
          <cell r="L118">
            <v>1.544</v>
          </cell>
          <cell r="M118">
            <v>25.975999999999999</v>
          </cell>
          <cell r="N118">
            <v>10</v>
          </cell>
          <cell r="O118">
            <v>0.75</v>
          </cell>
          <cell r="R118">
            <v>0.13819999999999999</v>
          </cell>
          <cell r="S118">
            <v>26.8642</v>
          </cell>
          <cell r="T118">
            <v>41.478324800000003</v>
          </cell>
          <cell r="U118">
            <v>41.48</v>
          </cell>
        </row>
        <row r="119">
          <cell r="G119">
            <v>800624</v>
          </cell>
          <cell r="H119" t="str">
            <v>12шт.</v>
          </cell>
          <cell r="I119">
            <v>720</v>
          </cell>
          <cell r="J119" t="str">
            <v>г.Дзержинск</v>
          </cell>
          <cell r="K119">
            <v>82</v>
          </cell>
          <cell r="L119">
            <v>1.544</v>
          </cell>
          <cell r="M119">
            <v>3.1323999999999996</v>
          </cell>
          <cell r="N119">
            <v>1</v>
          </cell>
          <cell r="O119">
            <v>7.4999999999999997E-2</v>
          </cell>
          <cell r="R119">
            <v>0.13819999999999999</v>
          </cell>
          <cell r="S119">
            <v>3.3455999999999997</v>
          </cell>
          <cell r="T119">
            <v>5.1656063999999997</v>
          </cell>
          <cell r="U119">
            <v>5.17</v>
          </cell>
        </row>
        <row r="120">
          <cell r="G120">
            <v>800563</v>
          </cell>
          <cell r="H120" t="str">
            <v>4шт.</v>
          </cell>
          <cell r="I120">
            <v>240</v>
          </cell>
          <cell r="J120" t="str">
            <v>г.Дзержинск</v>
          </cell>
          <cell r="K120">
            <v>214.7</v>
          </cell>
          <cell r="L120">
            <v>1.544</v>
          </cell>
          <cell r="M120">
            <v>8.2015399999999996</v>
          </cell>
          <cell r="N120">
            <v>3</v>
          </cell>
          <cell r="O120">
            <v>0.22499999999999998</v>
          </cell>
          <cell r="R120">
            <v>0.13819999999999999</v>
          </cell>
          <cell r="S120">
            <v>8.5647399999999987</v>
          </cell>
          <cell r="T120">
            <v>13.223958559999998</v>
          </cell>
          <cell r="U120">
            <v>13.22</v>
          </cell>
        </row>
        <row r="121">
          <cell r="G121">
            <v>800584</v>
          </cell>
          <cell r="H121" t="str">
            <v>3шт.</v>
          </cell>
          <cell r="I121">
            <v>132</v>
          </cell>
          <cell r="J121" t="str">
            <v>г.Дзержинск</v>
          </cell>
          <cell r="K121">
            <v>363.8</v>
          </cell>
          <cell r="L121">
            <v>1.544</v>
          </cell>
          <cell r="M121">
            <v>13.89716</v>
          </cell>
          <cell r="N121">
            <v>5</v>
          </cell>
          <cell r="O121">
            <v>0.375</v>
          </cell>
          <cell r="R121">
            <v>0.13819999999999999</v>
          </cell>
          <cell r="S121">
            <v>14.410359999999999</v>
          </cell>
          <cell r="T121">
            <v>22.249595839999998</v>
          </cell>
          <cell r="U121">
            <v>22.25</v>
          </cell>
        </row>
        <row r="122">
          <cell r="G122">
            <v>800527</v>
          </cell>
          <cell r="H122" t="str">
            <v>2шт.</v>
          </cell>
          <cell r="I122">
            <v>66</v>
          </cell>
          <cell r="J122" t="str">
            <v>г.Дзержинск</v>
          </cell>
          <cell r="K122">
            <v>697.4</v>
          </cell>
          <cell r="L122">
            <v>1.544</v>
          </cell>
          <cell r="M122">
            <v>26.640679999999996</v>
          </cell>
          <cell r="N122">
            <v>10</v>
          </cell>
          <cell r="O122">
            <v>0.75</v>
          </cell>
          <cell r="R122">
            <v>0.13819999999999999</v>
          </cell>
          <cell r="S122">
            <v>27.528879999999997</v>
          </cell>
          <cell r="T122">
            <v>42.504590719999996</v>
          </cell>
          <cell r="U122">
            <v>42.5</v>
          </cell>
        </row>
        <row r="123">
          <cell r="G123">
            <v>859003</v>
          </cell>
          <cell r="H123" t="str">
            <v>12шт.</v>
          </cell>
          <cell r="I123">
            <v>540</v>
          </cell>
          <cell r="J123" t="str">
            <v>г.Дзержинск</v>
          </cell>
          <cell r="K123">
            <v>87.2</v>
          </cell>
          <cell r="L123">
            <v>1.544</v>
          </cell>
          <cell r="M123">
            <v>3.3310399999999998</v>
          </cell>
          <cell r="N123">
            <v>1</v>
          </cell>
          <cell r="O123">
            <v>7.4999999999999997E-2</v>
          </cell>
          <cell r="R123">
            <v>0.13819999999999999</v>
          </cell>
          <cell r="S123">
            <v>3.5442399999999998</v>
          </cell>
          <cell r="T123">
            <v>5.4723065599999998</v>
          </cell>
          <cell r="U123">
            <v>5.47</v>
          </cell>
        </row>
        <row r="124">
          <cell r="G124">
            <v>859004</v>
          </cell>
          <cell r="H124" t="str">
            <v>3шт.</v>
          </cell>
          <cell r="I124">
            <v>120</v>
          </cell>
          <cell r="J124" t="str">
            <v>г.Дзержинск</v>
          </cell>
          <cell r="K124">
            <v>372.6</v>
          </cell>
          <cell r="L124">
            <v>1.544</v>
          </cell>
          <cell r="M124">
            <v>14.233320000000001</v>
          </cell>
          <cell r="N124">
            <v>5</v>
          </cell>
          <cell r="O124">
            <v>0.375</v>
          </cell>
          <cell r="R124">
            <v>0.13819999999999999</v>
          </cell>
          <cell r="S124">
            <v>14.74652</v>
          </cell>
          <cell r="T124">
            <v>22.768626879999999</v>
          </cell>
          <cell r="U124">
            <v>22.77</v>
          </cell>
        </row>
        <row r="125">
          <cell r="G125">
            <v>859005</v>
          </cell>
          <cell r="H125" t="str">
            <v>2шт.</v>
          </cell>
          <cell r="I125">
            <v>66</v>
          </cell>
          <cell r="J125" t="str">
            <v>г.Дзержинск</v>
          </cell>
          <cell r="K125">
            <v>729.5</v>
          </cell>
          <cell r="L125">
            <v>1.544</v>
          </cell>
          <cell r="M125">
            <v>27.866899999999998</v>
          </cell>
          <cell r="N125">
            <v>10</v>
          </cell>
          <cell r="O125">
            <v>0.75</v>
          </cell>
          <cell r="R125">
            <v>0.13819999999999999</v>
          </cell>
          <cell r="S125">
            <v>28.755099999999999</v>
          </cell>
          <cell r="T125">
            <v>44.397874399999999</v>
          </cell>
          <cell r="U125">
            <v>44.4</v>
          </cell>
        </row>
        <row r="126">
          <cell r="G126">
            <v>858984</v>
          </cell>
          <cell r="H126" t="str">
            <v>12шт.</v>
          </cell>
          <cell r="I126">
            <v>540</v>
          </cell>
          <cell r="J126" t="str">
            <v>г.Дзержинск</v>
          </cell>
          <cell r="K126">
            <v>84.6</v>
          </cell>
          <cell r="L126">
            <v>1.544</v>
          </cell>
          <cell r="M126">
            <v>3.2317199999999997</v>
          </cell>
          <cell r="N126">
            <v>1</v>
          </cell>
          <cell r="O126">
            <v>7.4999999999999997E-2</v>
          </cell>
          <cell r="R126">
            <v>0.13819999999999999</v>
          </cell>
          <cell r="S126">
            <v>3.4449199999999998</v>
          </cell>
          <cell r="T126">
            <v>5.3189564799999998</v>
          </cell>
          <cell r="U126">
            <v>5.32</v>
          </cell>
        </row>
        <row r="127">
          <cell r="G127">
            <v>858985</v>
          </cell>
          <cell r="H127" t="str">
            <v>3шт.</v>
          </cell>
          <cell r="I127">
            <v>120</v>
          </cell>
          <cell r="J127" t="str">
            <v>г.Дзержинск</v>
          </cell>
          <cell r="K127">
            <v>365.2</v>
          </cell>
          <cell r="L127">
            <v>1.544</v>
          </cell>
          <cell r="M127">
            <v>13.950639999999998</v>
          </cell>
          <cell r="N127">
            <v>5</v>
          </cell>
          <cell r="O127">
            <v>0.375</v>
          </cell>
          <cell r="R127">
            <v>0.13819999999999999</v>
          </cell>
          <cell r="S127">
            <v>14.463839999999998</v>
          </cell>
          <cell r="T127">
            <v>22.332168959999997</v>
          </cell>
          <cell r="U127">
            <v>22.33</v>
          </cell>
        </row>
        <row r="128">
          <cell r="G128">
            <v>858986</v>
          </cell>
          <cell r="H128" t="str">
            <v>2шт.</v>
          </cell>
          <cell r="I128">
            <v>66</v>
          </cell>
          <cell r="J128" t="str">
            <v>г.Дзержинск</v>
          </cell>
          <cell r="K128">
            <v>707.6</v>
          </cell>
          <cell r="L128">
            <v>1.544</v>
          </cell>
          <cell r="M128">
            <v>27.03032</v>
          </cell>
          <cell r="N128">
            <v>10</v>
          </cell>
          <cell r="O128">
            <v>0.75</v>
          </cell>
          <cell r="R128">
            <v>0.13819999999999999</v>
          </cell>
          <cell r="S128">
            <v>27.918520000000001</v>
          </cell>
          <cell r="T128">
            <v>43.106194880000004</v>
          </cell>
          <cell r="U128">
            <v>43.11</v>
          </cell>
        </row>
        <row r="129">
          <cell r="G129">
            <v>859006</v>
          </cell>
          <cell r="H129" t="str">
            <v>12шт.</v>
          </cell>
          <cell r="I129">
            <v>540</v>
          </cell>
          <cell r="J129" t="str">
            <v>г.Дзержинск</v>
          </cell>
          <cell r="K129">
            <v>84.6</v>
          </cell>
          <cell r="L129">
            <v>1.544</v>
          </cell>
          <cell r="M129">
            <v>3.2317199999999997</v>
          </cell>
          <cell r="N129">
            <v>1</v>
          </cell>
          <cell r="O129">
            <v>7.4999999999999997E-2</v>
          </cell>
          <cell r="R129">
            <v>0.13819999999999999</v>
          </cell>
          <cell r="S129">
            <v>3.4449199999999998</v>
          </cell>
          <cell r="T129">
            <v>5.3189564799999998</v>
          </cell>
          <cell r="U129">
            <v>5.32</v>
          </cell>
        </row>
        <row r="130">
          <cell r="G130">
            <v>859007</v>
          </cell>
          <cell r="H130" t="str">
            <v>3шт.</v>
          </cell>
          <cell r="I130">
            <v>120</v>
          </cell>
          <cell r="J130" t="str">
            <v>г.Дзержинск</v>
          </cell>
          <cell r="K130">
            <v>365.2</v>
          </cell>
          <cell r="L130">
            <v>1.544</v>
          </cell>
          <cell r="M130">
            <v>13.950639999999998</v>
          </cell>
          <cell r="N130">
            <v>5</v>
          </cell>
          <cell r="O130">
            <v>0.375</v>
          </cell>
          <cell r="R130">
            <v>0.13819999999999999</v>
          </cell>
          <cell r="S130">
            <v>14.463839999999998</v>
          </cell>
          <cell r="T130">
            <v>22.332168959999997</v>
          </cell>
          <cell r="U130">
            <v>22.33</v>
          </cell>
        </row>
        <row r="131">
          <cell r="G131">
            <v>859008</v>
          </cell>
          <cell r="H131" t="str">
            <v>2шт.</v>
          </cell>
          <cell r="I131">
            <v>66</v>
          </cell>
          <cell r="J131" t="str">
            <v>г.Дзержинск</v>
          </cell>
          <cell r="K131">
            <v>707.6</v>
          </cell>
          <cell r="L131">
            <v>1.544</v>
          </cell>
          <cell r="M131">
            <v>27.03032</v>
          </cell>
          <cell r="N131">
            <v>10</v>
          </cell>
          <cell r="O131">
            <v>0.75</v>
          </cell>
          <cell r="R131">
            <v>0.13819999999999999</v>
          </cell>
          <cell r="S131">
            <v>27.918520000000001</v>
          </cell>
          <cell r="T131">
            <v>43.106194880000004</v>
          </cell>
          <cell r="U131">
            <v>43.11</v>
          </cell>
        </row>
        <row r="132">
          <cell r="L132">
            <v>1.544</v>
          </cell>
          <cell r="M132">
            <v>0</v>
          </cell>
          <cell r="N132">
            <v>0</v>
          </cell>
          <cell r="O132">
            <v>0</v>
          </cell>
          <cell r="R132">
            <v>0.13819999999999999</v>
          </cell>
          <cell r="S132">
            <v>0.13819999999999999</v>
          </cell>
          <cell r="T132">
            <v>0.21338079999999998</v>
          </cell>
          <cell r="U132">
            <v>0.21</v>
          </cell>
        </row>
        <row r="133">
          <cell r="G133">
            <v>363622</v>
          </cell>
          <cell r="H133" t="str">
            <v>12шт.</v>
          </cell>
          <cell r="I133">
            <v>720</v>
          </cell>
          <cell r="J133" t="str">
            <v>г.Дзержинск</v>
          </cell>
          <cell r="K133">
            <v>78</v>
          </cell>
          <cell r="L133">
            <v>1.544</v>
          </cell>
          <cell r="M133">
            <v>2.9796</v>
          </cell>
          <cell r="N133">
            <v>0.9</v>
          </cell>
          <cell r="O133">
            <v>6.7500000000000004E-2</v>
          </cell>
          <cell r="R133">
            <v>0.13819999999999999</v>
          </cell>
          <cell r="S133">
            <v>3.1852999999999998</v>
          </cell>
          <cell r="T133">
            <v>4.9181032</v>
          </cell>
          <cell r="U133">
            <v>4.92</v>
          </cell>
        </row>
        <row r="134">
          <cell r="G134">
            <v>363623</v>
          </cell>
          <cell r="H134" t="str">
            <v>3шт.</v>
          </cell>
          <cell r="I134">
            <v>144</v>
          </cell>
          <cell r="J134" t="str">
            <v>г.Дзержинск</v>
          </cell>
          <cell r="K134">
            <v>335.3</v>
          </cell>
          <cell r="L134">
            <v>1.544</v>
          </cell>
          <cell r="M134">
            <v>12.80846</v>
          </cell>
          <cell r="N134">
            <v>4.2</v>
          </cell>
          <cell r="O134">
            <v>0.315</v>
          </cell>
          <cell r="R134">
            <v>0.13819999999999999</v>
          </cell>
          <cell r="S134">
            <v>13.261659999999999</v>
          </cell>
          <cell r="T134">
            <v>20.476003039999998</v>
          </cell>
          <cell r="U134">
            <v>20.48</v>
          </cell>
        </row>
        <row r="135">
          <cell r="G135">
            <v>363624</v>
          </cell>
          <cell r="H135" t="str">
            <v>2шт.</v>
          </cell>
          <cell r="I135">
            <v>66</v>
          </cell>
          <cell r="J135" t="str">
            <v>г.Дзержинск</v>
          </cell>
          <cell r="K135">
            <v>667.3</v>
          </cell>
          <cell r="L135">
            <v>1.544</v>
          </cell>
          <cell r="M135">
            <v>25.490859999999998</v>
          </cell>
          <cell r="N135">
            <v>8.3000000000000007</v>
          </cell>
          <cell r="O135">
            <v>0.62250000000000005</v>
          </cell>
          <cell r="R135">
            <v>0.13819999999999999</v>
          </cell>
          <cell r="S135">
            <v>26.251559999999998</v>
          </cell>
          <cell r="T135">
            <v>40.53240864</v>
          </cell>
          <cell r="U135">
            <v>40.53</v>
          </cell>
        </row>
        <row r="136">
          <cell r="G136">
            <v>556248</v>
          </cell>
          <cell r="H136" t="str">
            <v>12шт.</v>
          </cell>
          <cell r="I136">
            <v>720</v>
          </cell>
          <cell r="J136" t="str">
            <v>г.Дзержинск</v>
          </cell>
          <cell r="K136">
            <v>78</v>
          </cell>
          <cell r="L136">
            <v>1.544</v>
          </cell>
          <cell r="M136">
            <v>2.9796</v>
          </cell>
          <cell r="N136">
            <v>0.9</v>
          </cell>
          <cell r="O136">
            <v>6.7500000000000004E-2</v>
          </cell>
          <cell r="R136">
            <v>0.13819999999999999</v>
          </cell>
          <cell r="S136">
            <v>3.1852999999999998</v>
          </cell>
          <cell r="T136">
            <v>4.9181032</v>
          </cell>
          <cell r="U136">
            <v>4.92</v>
          </cell>
        </row>
        <row r="137">
          <cell r="G137">
            <v>556249</v>
          </cell>
          <cell r="H137" t="str">
            <v>3шт.</v>
          </cell>
          <cell r="I137">
            <v>144</v>
          </cell>
          <cell r="J137" t="str">
            <v>г.Дзержинск</v>
          </cell>
          <cell r="K137">
            <v>335.3</v>
          </cell>
          <cell r="L137">
            <v>1.544</v>
          </cell>
          <cell r="M137">
            <v>12.80846</v>
          </cell>
          <cell r="N137">
            <v>4.2</v>
          </cell>
          <cell r="O137">
            <v>0.315</v>
          </cell>
          <cell r="R137">
            <v>0.13819999999999999</v>
          </cell>
          <cell r="S137">
            <v>13.261659999999999</v>
          </cell>
          <cell r="T137">
            <v>20.476003039999998</v>
          </cell>
          <cell r="U137">
            <v>20.48</v>
          </cell>
        </row>
        <row r="138">
          <cell r="G138">
            <v>556250</v>
          </cell>
          <cell r="H138" t="str">
            <v>2шт.</v>
          </cell>
          <cell r="I138">
            <v>66</v>
          </cell>
          <cell r="J138" t="str">
            <v>г.Дзержинск</v>
          </cell>
          <cell r="K138">
            <v>667.3</v>
          </cell>
          <cell r="L138">
            <v>1.544</v>
          </cell>
          <cell r="M138">
            <v>25.490859999999998</v>
          </cell>
          <cell r="N138">
            <v>8.3000000000000007</v>
          </cell>
          <cell r="O138">
            <v>0.62250000000000005</v>
          </cell>
          <cell r="R138">
            <v>0.13819999999999999</v>
          </cell>
          <cell r="S138">
            <v>26.251559999999998</v>
          </cell>
          <cell r="T138">
            <v>40.53240864</v>
          </cell>
          <cell r="U138">
            <v>40.53</v>
          </cell>
        </row>
        <row r="139">
          <cell r="G139">
            <v>322085</v>
          </cell>
          <cell r="H139" t="str">
            <v>12шт.</v>
          </cell>
          <cell r="I139">
            <v>720</v>
          </cell>
          <cell r="J139" t="str">
            <v>г.Дзержинск</v>
          </cell>
          <cell r="K139">
            <v>73.5</v>
          </cell>
          <cell r="L139">
            <v>1.544</v>
          </cell>
          <cell r="M139">
            <v>2.8076999999999996</v>
          </cell>
          <cell r="N139">
            <v>0.9</v>
          </cell>
          <cell r="O139">
            <v>6.7500000000000004E-2</v>
          </cell>
          <cell r="R139">
            <v>0.13819999999999999</v>
          </cell>
          <cell r="S139">
            <v>3.0133999999999994</v>
          </cell>
          <cell r="T139">
            <v>4.6526895999999995</v>
          </cell>
          <cell r="U139">
            <v>4.6500000000000004</v>
          </cell>
        </row>
        <row r="140">
          <cell r="G140">
            <v>698232</v>
          </cell>
          <cell r="H140" t="str">
            <v>4шт.</v>
          </cell>
          <cell r="I140">
            <v>240</v>
          </cell>
          <cell r="J140" t="str">
            <v>г.Дзержинск</v>
          </cell>
          <cell r="K140">
            <v>206.5</v>
          </cell>
          <cell r="L140">
            <v>1.544</v>
          </cell>
          <cell r="M140">
            <v>7.8882999999999992</v>
          </cell>
          <cell r="N140">
            <v>3</v>
          </cell>
          <cell r="O140">
            <v>0.22499999999999998</v>
          </cell>
          <cell r="R140">
            <v>0.13819999999999999</v>
          </cell>
          <cell r="S140">
            <v>8.2514999999999983</v>
          </cell>
          <cell r="T140">
            <v>12.740315999999998</v>
          </cell>
          <cell r="U140">
            <v>12.74</v>
          </cell>
        </row>
        <row r="141">
          <cell r="G141">
            <v>322086</v>
          </cell>
          <cell r="H141" t="str">
            <v>3шт.</v>
          </cell>
          <cell r="I141">
            <v>144</v>
          </cell>
          <cell r="J141" t="str">
            <v>г.Дзержинск</v>
          </cell>
          <cell r="K141">
            <v>316</v>
          </cell>
          <cell r="L141">
            <v>1.544</v>
          </cell>
          <cell r="M141">
            <v>12.071199999999999</v>
          </cell>
          <cell r="N141">
            <v>4.2</v>
          </cell>
          <cell r="O141">
            <v>0.315</v>
          </cell>
          <cell r="R141">
            <v>0.13819999999999999</v>
          </cell>
          <cell r="S141">
            <v>12.524399999999998</v>
          </cell>
          <cell r="T141">
            <v>19.337673599999999</v>
          </cell>
          <cell r="U141">
            <v>19.34</v>
          </cell>
        </row>
        <row r="142">
          <cell r="G142">
            <v>322089</v>
          </cell>
          <cell r="H142" t="str">
            <v>2шт.</v>
          </cell>
          <cell r="I142">
            <v>66</v>
          </cell>
          <cell r="J142" t="str">
            <v>г.Дзержинск</v>
          </cell>
          <cell r="K142">
            <v>624.5</v>
          </cell>
          <cell r="L142">
            <v>1.544</v>
          </cell>
          <cell r="M142">
            <v>23.855899999999998</v>
          </cell>
          <cell r="N142">
            <v>8.3000000000000007</v>
          </cell>
          <cell r="O142">
            <v>0.62250000000000005</v>
          </cell>
          <cell r="R142">
            <v>0.13819999999999999</v>
          </cell>
          <cell r="S142">
            <v>24.616599999999998</v>
          </cell>
          <cell r="T142">
            <v>38.008030399999996</v>
          </cell>
          <cell r="U142">
            <v>38.01</v>
          </cell>
        </row>
        <row r="143">
          <cell r="L143">
            <v>1.544</v>
          </cell>
          <cell r="M143">
            <v>0</v>
          </cell>
          <cell r="N143">
            <v>0</v>
          </cell>
          <cell r="O143">
            <v>0</v>
          </cell>
          <cell r="R143">
            <v>0.13819999999999999</v>
          </cell>
          <cell r="S143">
            <v>0.13819999999999999</v>
          </cell>
          <cell r="T143">
            <v>0.21338079999999998</v>
          </cell>
          <cell r="U143">
            <v>0.21</v>
          </cell>
        </row>
        <row r="144">
          <cell r="G144">
            <v>803527</v>
          </cell>
          <cell r="H144" t="str">
            <v>12шт.</v>
          </cell>
          <cell r="I144">
            <v>720</v>
          </cell>
          <cell r="J144" t="str">
            <v>г.Дзержинск</v>
          </cell>
          <cell r="K144">
            <v>78</v>
          </cell>
          <cell r="L144">
            <v>1.544</v>
          </cell>
          <cell r="M144">
            <v>2.9796</v>
          </cell>
          <cell r="N144">
            <v>0.9</v>
          </cell>
          <cell r="O144">
            <v>6.7500000000000004E-2</v>
          </cell>
          <cell r="R144">
            <v>0.13819999999999999</v>
          </cell>
          <cell r="S144">
            <v>3.1852999999999998</v>
          </cell>
          <cell r="T144">
            <v>4.9181032</v>
          </cell>
          <cell r="U144">
            <v>4.92</v>
          </cell>
        </row>
        <row r="145">
          <cell r="G145">
            <v>803528</v>
          </cell>
          <cell r="H145" t="str">
            <v>3шт.</v>
          </cell>
          <cell r="I145">
            <v>144</v>
          </cell>
          <cell r="J145" t="str">
            <v>г.Дзержинск</v>
          </cell>
          <cell r="K145">
            <v>335.3</v>
          </cell>
          <cell r="L145">
            <v>1.544</v>
          </cell>
          <cell r="M145">
            <v>12.80846</v>
          </cell>
          <cell r="N145">
            <v>4.2</v>
          </cell>
          <cell r="O145">
            <v>0.315</v>
          </cell>
          <cell r="R145">
            <v>0.13819999999999999</v>
          </cell>
          <cell r="S145">
            <v>13.261659999999999</v>
          </cell>
          <cell r="T145">
            <v>20.476003039999998</v>
          </cell>
          <cell r="U145">
            <v>20.48</v>
          </cell>
        </row>
        <row r="146">
          <cell r="G146">
            <v>803529</v>
          </cell>
          <cell r="H146" t="str">
            <v>2шт.</v>
          </cell>
          <cell r="I146">
            <v>66</v>
          </cell>
          <cell r="J146" t="str">
            <v>г.Дзержинск</v>
          </cell>
          <cell r="K146">
            <v>667.3</v>
          </cell>
          <cell r="L146">
            <v>1.544</v>
          </cell>
          <cell r="M146">
            <v>25.490859999999998</v>
          </cell>
          <cell r="N146">
            <v>8.3000000000000007</v>
          </cell>
          <cell r="O146">
            <v>0.62250000000000005</v>
          </cell>
          <cell r="R146">
            <v>0.13819999999999999</v>
          </cell>
          <cell r="S146">
            <v>26.251559999999998</v>
          </cell>
          <cell r="T146">
            <v>40.53240864</v>
          </cell>
          <cell r="U146">
            <v>40.53</v>
          </cell>
        </row>
        <row r="147">
          <cell r="G147">
            <v>808780</v>
          </cell>
          <cell r="H147" t="str">
            <v>1шт.</v>
          </cell>
          <cell r="I147">
            <v>36</v>
          </cell>
          <cell r="J147" t="str">
            <v>г.Дзержинск</v>
          </cell>
          <cell r="K147">
            <v>1288</v>
          </cell>
          <cell r="L147">
            <v>1.544</v>
          </cell>
          <cell r="M147">
            <v>49.201599999999999</v>
          </cell>
          <cell r="N147">
            <v>20</v>
          </cell>
          <cell r="O147">
            <v>1.5</v>
          </cell>
          <cell r="R147">
            <v>0.13819999999999999</v>
          </cell>
          <cell r="S147">
            <v>50.839799999999997</v>
          </cell>
          <cell r="T147">
            <v>78.496651200000002</v>
          </cell>
          <cell r="U147">
            <v>78.5</v>
          </cell>
        </row>
        <row r="148">
          <cell r="G148">
            <v>650898</v>
          </cell>
          <cell r="H148" t="str">
            <v>1шт.</v>
          </cell>
          <cell r="I148">
            <v>4</v>
          </cell>
          <cell r="J148" t="str">
            <v>г.Дзержинск</v>
          </cell>
          <cell r="K148">
            <v>13350</v>
          </cell>
          <cell r="L148">
            <v>1.544</v>
          </cell>
          <cell r="M148">
            <v>509.96999999999997</v>
          </cell>
          <cell r="N148">
            <v>210</v>
          </cell>
          <cell r="O148">
            <v>15.75</v>
          </cell>
          <cell r="R148">
            <v>0.13819999999999999</v>
          </cell>
          <cell r="S148">
            <v>525.85820000000001</v>
          </cell>
          <cell r="T148">
            <v>811.92506079999998</v>
          </cell>
          <cell r="U148">
            <v>811.93</v>
          </cell>
        </row>
        <row r="149">
          <cell r="G149">
            <v>803530</v>
          </cell>
          <cell r="H149" t="str">
            <v>12шт.</v>
          </cell>
          <cell r="I149">
            <v>720</v>
          </cell>
          <cell r="J149" t="str">
            <v>г.Дзержинск</v>
          </cell>
          <cell r="K149">
            <v>78</v>
          </cell>
          <cell r="L149">
            <v>1.544</v>
          </cell>
          <cell r="M149">
            <v>2.9796</v>
          </cell>
          <cell r="N149">
            <v>0.9</v>
          </cell>
          <cell r="O149">
            <v>6.7500000000000004E-2</v>
          </cell>
          <cell r="R149">
            <v>0.13819999999999999</v>
          </cell>
          <cell r="S149">
            <v>3.1852999999999998</v>
          </cell>
          <cell r="T149">
            <v>4.9181032</v>
          </cell>
          <cell r="U149">
            <v>4.92</v>
          </cell>
        </row>
        <row r="150">
          <cell r="G150">
            <v>803531</v>
          </cell>
          <cell r="H150" t="str">
            <v>3шт.</v>
          </cell>
          <cell r="I150">
            <v>144</v>
          </cell>
          <cell r="J150" t="str">
            <v>г.Дзержинск</v>
          </cell>
          <cell r="K150">
            <v>335.3</v>
          </cell>
          <cell r="L150">
            <v>1.544</v>
          </cell>
          <cell r="M150">
            <v>12.80846</v>
          </cell>
          <cell r="N150">
            <v>4.2</v>
          </cell>
          <cell r="O150">
            <v>0.315</v>
          </cell>
          <cell r="R150">
            <v>0.13819999999999999</v>
          </cell>
          <cell r="S150">
            <v>13.261659999999999</v>
          </cell>
          <cell r="T150">
            <v>20.476003039999998</v>
          </cell>
          <cell r="U150">
            <v>20.48</v>
          </cell>
        </row>
        <row r="151">
          <cell r="G151">
            <v>803532</v>
          </cell>
          <cell r="H151" t="str">
            <v>2шт.</v>
          </cell>
          <cell r="I151">
            <v>66</v>
          </cell>
          <cell r="J151" t="str">
            <v>г.Дзержинск</v>
          </cell>
          <cell r="K151">
            <v>667.3</v>
          </cell>
          <cell r="L151">
            <v>1.544</v>
          </cell>
          <cell r="M151">
            <v>25.490859999999998</v>
          </cell>
          <cell r="N151">
            <v>8.3000000000000007</v>
          </cell>
          <cell r="O151">
            <v>0.62250000000000005</v>
          </cell>
          <cell r="R151">
            <v>0.13819999999999999</v>
          </cell>
          <cell r="S151">
            <v>26.251559999999998</v>
          </cell>
          <cell r="T151">
            <v>40.53240864</v>
          </cell>
          <cell r="U151">
            <v>40.53</v>
          </cell>
        </row>
        <row r="152">
          <cell r="G152">
            <v>803151</v>
          </cell>
          <cell r="H152" t="str">
            <v>1шт.</v>
          </cell>
          <cell r="I152">
            <v>36</v>
          </cell>
          <cell r="J152" t="str">
            <v>г.Дзержинск</v>
          </cell>
          <cell r="K152">
            <v>1328.1</v>
          </cell>
          <cell r="L152">
            <v>1.544</v>
          </cell>
          <cell r="M152">
            <v>50.733419999999995</v>
          </cell>
          <cell r="N152">
            <v>20</v>
          </cell>
          <cell r="O152">
            <v>1.5</v>
          </cell>
          <cell r="R152">
            <v>0.13819999999999999</v>
          </cell>
          <cell r="S152">
            <v>52.371619999999993</v>
          </cell>
          <cell r="T152">
            <v>80.861781279999988</v>
          </cell>
          <cell r="U152">
            <v>80.86</v>
          </cell>
        </row>
        <row r="153">
          <cell r="G153">
            <v>650897</v>
          </cell>
          <cell r="H153" t="str">
            <v>1шт.</v>
          </cell>
          <cell r="I153">
            <v>4</v>
          </cell>
          <cell r="J153" t="str">
            <v>г.Дзержинск</v>
          </cell>
          <cell r="K153">
            <v>14791.7</v>
          </cell>
          <cell r="L153">
            <v>1.544</v>
          </cell>
          <cell r="M153">
            <v>565.04294000000004</v>
          </cell>
          <cell r="N153">
            <v>210</v>
          </cell>
          <cell r="O153">
            <v>15.75</v>
          </cell>
          <cell r="R153">
            <v>0.13819999999999999</v>
          </cell>
          <cell r="S153">
            <v>580.93114000000003</v>
          </cell>
          <cell r="T153">
            <v>896.95768016000011</v>
          </cell>
          <cell r="U153">
            <v>896.96</v>
          </cell>
        </row>
        <row r="154">
          <cell r="G154">
            <v>978600</v>
          </cell>
          <cell r="H154" t="str">
            <v>12шт.</v>
          </cell>
          <cell r="I154">
            <v>720</v>
          </cell>
          <cell r="J154" t="str">
            <v>г.Дзержинск</v>
          </cell>
          <cell r="K154">
            <v>73.5</v>
          </cell>
          <cell r="L154">
            <v>1.544</v>
          </cell>
          <cell r="M154">
            <v>2.8076999999999996</v>
          </cell>
          <cell r="N154">
            <v>0.9</v>
          </cell>
          <cell r="O154">
            <v>6.7500000000000004E-2</v>
          </cell>
          <cell r="R154">
            <v>0.13819999999999999</v>
          </cell>
          <cell r="S154">
            <v>3.0133999999999994</v>
          </cell>
          <cell r="T154">
            <v>4.6526895999999995</v>
          </cell>
          <cell r="U154">
            <v>4.6500000000000004</v>
          </cell>
        </row>
        <row r="155">
          <cell r="G155">
            <v>978720</v>
          </cell>
          <cell r="H155" t="str">
            <v>8шт.</v>
          </cell>
          <cell r="I155">
            <v>440</v>
          </cell>
          <cell r="J155" t="str">
            <v>г.Дзержинск</v>
          </cell>
          <cell r="K155">
            <v>106.8</v>
          </cell>
          <cell r="L155">
            <v>1.544</v>
          </cell>
          <cell r="M155">
            <v>4.0797599999999994</v>
          </cell>
          <cell r="N155">
            <v>1.5</v>
          </cell>
          <cell r="O155">
            <v>0.11249999999999999</v>
          </cell>
          <cell r="R155">
            <v>0.13819999999999999</v>
          </cell>
          <cell r="S155">
            <v>4.3304599999999995</v>
          </cell>
          <cell r="T155">
            <v>6.6862302399999995</v>
          </cell>
          <cell r="U155">
            <v>6.69</v>
          </cell>
        </row>
        <row r="156">
          <cell r="G156">
            <v>978412</v>
          </cell>
          <cell r="H156" t="str">
            <v>4шт.</v>
          </cell>
          <cell r="I156">
            <v>240</v>
          </cell>
          <cell r="J156" t="str">
            <v>г.Дзержинск</v>
          </cell>
          <cell r="K156">
            <v>206.5</v>
          </cell>
          <cell r="L156">
            <v>1.544</v>
          </cell>
          <cell r="M156">
            <v>7.8882999999999992</v>
          </cell>
          <cell r="N156">
            <v>3</v>
          </cell>
          <cell r="O156">
            <v>0.22499999999999998</v>
          </cell>
          <cell r="R156">
            <v>0.13819999999999999</v>
          </cell>
          <cell r="S156">
            <v>8.2514999999999983</v>
          </cell>
          <cell r="T156">
            <v>12.740315999999998</v>
          </cell>
          <cell r="U156">
            <v>12.74</v>
          </cell>
        </row>
        <row r="157">
          <cell r="G157">
            <v>978601</v>
          </cell>
          <cell r="H157" t="str">
            <v>3шт.</v>
          </cell>
          <cell r="I157">
            <v>144</v>
          </cell>
          <cell r="J157" t="str">
            <v>г.Дзержинск</v>
          </cell>
          <cell r="K157">
            <v>316</v>
          </cell>
          <cell r="L157">
            <v>1.544</v>
          </cell>
          <cell r="M157">
            <v>12.071199999999999</v>
          </cell>
          <cell r="N157">
            <v>4.2</v>
          </cell>
          <cell r="O157">
            <v>0.315</v>
          </cell>
          <cell r="R157">
            <v>0.13819999999999999</v>
          </cell>
          <cell r="S157">
            <v>12.524399999999998</v>
          </cell>
          <cell r="T157">
            <v>19.337673599999999</v>
          </cell>
          <cell r="U157">
            <v>19.34</v>
          </cell>
        </row>
        <row r="158">
          <cell r="G158">
            <v>978602</v>
          </cell>
          <cell r="H158" t="str">
            <v>2шт.</v>
          </cell>
          <cell r="I158">
            <v>66</v>
          </cell>
          <cell r="J158" t="str">
            <v>г.Дзержинск</v>
          </cell>
          <cell r="K158">
            <v>624.5</v>
          </cell>
          <cell r="L158">
            <v>1.544</v>
          </cell>
          <cell r="M158">
            <v>23.855899999999998</v>
          </cell>
          <cell r="N158">
            <v>8.3000000000000007</v>
          </cell>
          <cell r="O158">
            <v>0.62250000000000005</v>
          </cell>
          <cell r="R158">
            <v>0.13819999999999999</v>
          </cell>
          <cell r="S158">
            <v>24.616599999999998</v>
          </cell>
          <cell r="T158">
            <v>38.008030399999996</v>
          </cell>
          <cell r="U158">
            <v>38.01</v>
          </cell>
        </row>
        <row r="159">
          <cell r="G159">
            <v>986661</v>
          </cell>
          <cell r="H159" t="str">
            <v>1шт.</v>
          </cell>
          <cell r="I159">
            <v>36</v>
          </cell>
          <cell r="J159" t="str">
            <v>г.Дзержинск</v>
          </cell>
          <cell r="K159">
            <v>1202</v>
          </cell>
          <cell r="L159">
            <v>1.544</v>
          </cell>
          <cell r="M159">
            <v>45.916399999999996</v>
          </cell>
          <cell r="N159">
            <v>18</v>
          </cell>
          <cell r="O159">
            <v>1.3499999999999999</v>
          </cell>
          <cell r="R159">
            <v>0.13819999999999999</v>
          </cell>
          <cell r="S159">
            <v>47.404599999999995</v>
          </cell>
          <cell r="T159">
            <v>73.192702399999988</v>
          </cell>
          <cell r="U159">
            <v>73.19</v>
          </cell>
        </row>
        <row r="160">
          <cell r="G160">
            <v>650899</v>
          </cell>
          <cell r="H160" t="str">
            <v>1шт.</v>
          </cell>
          <cell r="I160">
            <v>1.0705797334189819</v>
          </cell>
          <cell r="J160">
            <v>13333</v>
          </cell>
          <cell r="K160">
            <v>12454</v>
          </cell>
          <cell r="L160">
            <v>1.544</v>
          </cell>
          <cell r="M160">
            <v>475.74279999999999</v>
          </cell>
          <cell r="N160">
            <v>210</v>
          </cell>
          <cell r="O160">
            <v>15.75</v>
          </cell>
          <cell r="R160">
            <v>0.13819999999999999</v>
          </cell>
          <cell r="S160">
            <v>491.63099999999997</v>
          </cell>
          <cell r="T160">
            <v>759.07826399999999</v>
          </cell>
          <cell r="U160">
            <v>759.08</v>
          </cell>
        </row>
        <row r="161">
          <cell r="L161">
            <v>1.53</v>
          </cell>
          <cell r="M161">
            <v>0</v>
          </cell>
          <cell r="N161">
            <v>0</v>
          </cell>
          <cell r="O161">
            <v>0</v>
          </cell>
          <cell r="R161">
            <v>0.13819999999999999</v>
          </cell>
          <cell r="S161">
            <v>0.13819999999999999</v>
          </cell>
          <cell r="T161">
            <v>0.211446</v>
          </cell>
          <cell r="U161">
            <v>0.21</v>
          </cell>
        </row>
        <row r="162">
          <cell r="G162">
            <v>700732</v>
          </cell>
          <cell r="H162" t="str">
            <v>12шт.</v>
          </cell>
          <cell r="I162">
            <v>720</v>
          </cell>
          <cell r="J162" t="str">
            <v>г.Нижнекамск</v>
          </cell>
          <cell r="K162">
            <v>74.3</v>
          </cell>
          <cell r="L162">
            <v>1.53</v>
          </cell>
          <cell r="M162">
            <v>2.8382599999999996</v>
          </cell>
          <cell r="N162">
            <v>0.9</v>
          </cell>
          <cell r="O162">
            <v>6.7500000000000004E-2</v>
          </cell>
          <cell r="R162">
            <v>0.13819999999999999</v>
          </cell>
          <cell r="S162">
            <v>3.0439599999999993</v>
          </cell>
          <cell r="T162">
            <v>4.6572587999999993</v>
          </cell>
          <cell r="U162">
            <v>4.66</v>
          </cell>
        </row>
        <row r="163">
          <cell r="G163">
            <v>700733</v>
          </cell>
          <cell r="H163" t="str">
            <v>3шт.</v>
          </cell>
          <cell r="I163">
            <v>144</v>
          </cell>
          <cell r="J163" t="str">
            <v>г.Нижнекамск</v>
          </cell>
          <cell r="K163">
            <v>299.89999999999998</v>
          </cell>
          <cell r="L163">
            <v>1.53</v>
          </cell>
          <cell r="M163">
            <v>11.456179999999998</v>
          </cell>
          <cell r="N163">
            <v>4</v>
          </cell>
          <cell r="O163">
            <v>0.3</v>
          </cell>
          <cell r="R163">
            <v>0.13819999999999999</v>
          </cell>
          <cell r="S163">
            <v>11.894379999999998</v>
          </cell>
          <cell r="T163">
            <v>18.198401399999998</v>
          </cell>
          <cell r="U163">
            <v>18.2</v>
          </cell>
        </row>
        <row r="164">
          <cell r="G164">
            <v>700734</v>
          </cell>
          <cell r="H164" t="str">
            <v>2шт.</v>
          </cell>
          <cell r="I164">
            <v>66</v>
          </cell>
          <cell r="J164" t="str">
            <v>г.Нижнекамск</v>
          </cell>
          <cell r="K164">
            <v>585.9</v>
          </cell>
          <cell r="L164">
            <v>1.53</v>
          </cell>
          <cell r="M164">
            <v>22.381379999999996</v>
          </cell>
          <cell r="N164">
            <v>8</v>
          </cell>
          <cell r="O164">
            <v>0.6</v>
          </cell>
          <cell r="R164">
            <v>0.13819999999999999</v>
          </cell>
          <cell r="S164">
            <v>23.119579999999999</v>
          </cell>
          <cell r="T164">
            <v>35.372957399999997</v>
          </cell>
          <cell r="U164">
            <v>35.369999999999997</v>
          </cell>
        </row>
        <row r="165">
          <cell r="G165">
            <v>700729</v>
          </cell>
          <cell r="H165" t="str">
            <v>12шт.</v>
          </cell>
          <cell r="I165">
            <v>720</v>
          </cell>
          <cell r="J165" t="str">
            <v>г.Нижнекамск</v>
          </cell>
          <cell r="K165">
            <v>74.3</v>
          </cell>
          <cell r="L165">
            <v>1.53</v>
          </cell>
          <cell r="M165">
            <v>2.8382599999999996</v>
          </cell>
          <cell r="N165">
            <v>0.9</v>
          </cell>
          <cell r="O165">
            <v>6.7500000000000004E-2</v>
          </cell>
          <cell r="R165">
            <v>0.13819999999999999</v>
          </cell>
          <cell r="S165">
            <v>3.0439599999999993</v>
          </cell>
          <cell r="T165">
            <v>4.6572587999999993</v>
          </cell>
          <cell r="U165">
            <v>4.66</v>
          </cell>
        </row>
        <row r="166">
          <cell r="G166">
            <v>700730</v>
          </cell>
          <cell r="H166" t="str">
            <v>3шт.</v>
          </cell>
          <cell r="I166">
            <v>144</v>
          </cell>
          <cell r="J166" t="str">
            <v>г.Нижнекамск</v>
          </cell>
          <cell r="K166">
            <v>299.89999999999998</v>
          </cell>
          <cell r="L166">
            <v>1.53</v>
          </cell>
          <cell r="M166">
            <v>11.456179999999998</v>
          </cell>
          <cell r="N166">
            <v>4</v>
          </cell>
          <cell r="O166">
            <v>0.3</v>
          </cell>
          <cell r="R166">
            <v>0.13819999999999999</v>
          </cell>
          <cell r="S166">
            <v>11.894379999999998</v>
          </cell>
          <cell r="T166">
            <v>18.198401399999998</v>
          </cell>
          <cell r="U166">
            <v>18.2</v>
          </cell>
        </row>
        <row r="167">
          <cell r="G167">
            <v>700731</v>
          </cell>
          <cell r="H167" t="str">
            <v>2шт.</v>
          </cell>
          <cell r="I167">
            <v>66</v>
          </cell>
          <cell r="J167" t="str">
            <v>г.Нижнекамск</v>
          </cell>
          <cell r="K167">
            <v>585.9</v>
          </cell>
          <cell r="L167">
            <v>1.53</v>
          </cell>
          <cell r="M167">
            <v>22.381379999999996</v>
          </cell>
          <cell r="N167">
            <v>8</v>
          </cell>
          <cell r="O167">
            <v>0.6</v>
          </cell>
          <cell r="R167">
            <v>0.13819999999999999</v>
          </cell>
          <cell r="S167">
            <v>23.119579999999999</v>
          </cell>
          <cell r="T167">
            <v>35.372957399999997</v>
          </cell>
          <cell r="U167">
            <v>35.369999999999997</v>
          </cell>
        </row>
        <row r="168">
          <cell r="G168">
            <v>700735</v>
          </cell>
          <cell r="H168" t="str">
            <v>12шт.</v>
          </cell>
          <cell r="I168">
            <v>720</v>
          </cell>
          <cell r="J168" t="str">
            <v>г.Нижнекамск</v>
          </cell>
          <cell r="K168">
            <v>72.8</v>
          </cell>
          <cell r="L168">
            <v>1.53</v>
          </cell>
          <cell r="M168">
            <v>2.7809599999999999</v>
          </cell>
          <cell r="N168">
            <v>0.9</v>
          </cell>
          <cell r="O168">
            <v>6.7500000000000004E-2</v>
          </cell>
          <cell r="R168">
            <v>0.13819999999999999</v>
          </cell>
          <cell r="S168">
            <v>2.9866599999999996</v>
          </cell>
          <cell r="T168">
            <v>4.5695897999999993</v>
          </cell>
          <cell r="U168">
            <v>4.57</v>
          </cell>
        </row>
        <row r="169">
          <cell r="G169">
            <v>700736</v>
          </cell>
          <cell r="H169" t="str">
            <v>3шт.</v>
          </cell>
          <cell r="I169">
            <v>144</v>
          </cell>
          <cell r="J169" t="str">
            <v>г.Нижнекамск</v>
          </cell>
          <cell r="K169">
            <v>294</v>
          </cell>
          <cell r="L169">
            <v>1.53</v>
          </cell>
          <cell r="M169">
            <v>11.230799999999999</v>
          </cell>
          <cell r="N169">
            <v>4</v>
          </cell>
          <cell r="O169">
            <v>0.3</v>
          </cell>
          <cell r="R169">
            <v>0.13819999999999999</v>
          </cell>
          <cell r="S169">
            <v>11.668999999999999</v>
          </cell>
          <cell r="T169">
            <v>17.853569999999998</v>
          </cell>
          <cell r="U169">
            <v>17.850000000000001</v>
          </cell>
        </row>
        <row r="170">
          <cell r="G170">
            <v>700737</v>
          </cell>
          <cell r="H170" t="str">
            <v>2шт.</v>
          </cell>
          <cell r="I170">
            <v>66</v>
          </cell>
          <cell r="J170" t="str">
            <v>г.Нижнекамск</v>
          </cell>
          <cell r="K170">
            <v>574.4</v>
          </cell>
          <cell r="L170">
            <v>1.53</v>
          </cell>
          <cell r="M170">
            <v>21.942079999999997</v>
          </cell>
          <cell r="N170">
            <v>8</v>
          </cell>
          <cell r="O170">
            <v>0.6</v>
          </cell>
          <cell r="R170">
            <v>0.13819999999999999</v>
          </cell>
          <cell r="S170">
            <v>22.68028</v>
          </cell>
          <cell r="T170">
            <v>34.700828399999999</v>
          </cell>
          <cell r="U170">
            <v>34.700000000000003</v>
          </cell>
        </row>
      </sheetData>
      <sheetData sheetId="7"/>
      <sheetData sheetId="8"/>
      <sheetData sheetId="9">
        <row r="6">
          <cell r="J6">
            <v>0.87816646562123035</v>
          </cell>
          <cell r="K6">
            <v>0.87816646562123035</v>
          </cell>
        </row>
        <row r="7">
          <cell r="I7">
            <v>46154</v>
          </cell>
        </row>
        <row r="8">
          <cell r="F8" t="str">
            <v>Артикул</v>
          </cell>
          <cell r="G8" t="str">
            <v>Упак/шт.</v>
          </cell>
          <cell r="H8" t="str">
            <v>Кол-во на поддоне</v>
          </cell>
          <cell r="I8" t="str">
            <v>Производитель</v>
          </cell>
          <cell r="J8" t="str">
            <v>ВЭД 
без НДС</v>
          </cell>
          <cell r="K8" t="str">
            <v>наценка</v>
          </cell>
          <cell r="L8" t="str">
            <v>ЦЕНА ЗАВОДА В БЕЛ РУБ</v>
          </cell>
          <cell r="M8" t="str">
            <v xml:space="preserve">ВЕС В </v>
          </cell>
          <cell r="N8" t="str">
            <v>ДОСТАВКА В РБ</v>
          </cell>
          <cell r="O8" t="str">
            <v>АКЦИЗ на масло</v>
          </cell>
          <cell r="P8" t="str">
            <v>Утилизационный сбор</v>
          </cell>
          <cell r="Q8" t="str">
            <v>МАРКА + НАКЛЕЙКА</v>
          </cell>
          <cell r="R8" t="str">
            <v>ИТОГО себест на складе РБ</v>
          </cell>
          <cell r="S8" t="str">
            <v>проверка</v>
          </cell>
          <cell r="T8" t="str">
            <v xml:space="preserve">БАЗА БЕЗ НДС </v>
          </cell>
        </row>
        <row r="9">
          <cell r="K9">
            <v>1.53</v>
          </cell>
        </row>
        <row r="10">
          <cell r="F10">
            <v>600254</v>
          </cell>
          <cell r="G10" t="str">
            <v>12шт.</v>
          </cell>
          <cell r="H10">
            <v>540</v>
          </cell>
          <cell r="I10" t="str">
            <v>Обнинскоргсинтез</v>
          </cell>
          <cell r="J10">
            <v>810</v>
          </cell>
          <cell r="K10">
            <v>1.544</v>
          </cell>
          <cell r="L10">
            <v>30.941999999999997</v>
          </cell>
          <cell r="M10">
            <v>1</v>
          </cell>
          <cell r="N10">
            <v>7.4999999999999997E-2</v>
          </cell>
          <cell r="O10">
            <v>0.51500000000000001</v>
          </cell>
          <cell r="P10">
            <v>0.94370999999999983</v>
          </cell>
          <cell r="Q10">
            <v>0.13819999999999999</v>
          </cell>
          <cell r="R10">
            <v>32.613909999999997</v>
          </cell>
          <cell r="S10">
            <v>50.355877039999996</v>
          </cell>
          <cell r="T10">
            <v>50.36</v>
          </cell>
        </row>
        <row r="11">
          <cell r="F11">
            <v>600144</v>
          </cell>
          <cell r="G11" t="str">
            <v>4шт.</v>
          </cell>
          <cell r="H11">
            <v>160</v>
          </cell>
          <cell r="I11">
            <v>829</v>
          </cell>
          <cell r="J11">
            <v>728</v>
          </cell>
          <cell r="K11">
            <v>1.54</v>
          </cell>
          <cell r="L11">
            <v>27.8096</v>
          </cell>
          <cell r="M11">
            <v>3.7</v>
          </cell>
          <cell r="N11">
            <v>0.27750000000000002</v>
          </cell>
          <cell r="O11">
            <v>1.9055000000000002</v>
          </cell>
          <cell r="P11">
            <v>0.89145299999999994</v>
          </cell>
          <cell r="Q11">
            <v>0.13819999999999999</v>
          </cell>
          <cell r="R11">
            <v>31.022252999999999</v>
          </cell>
          <cell r="S11">
            <v>47.774269619999998</v>
          </cell>
          <cell r="T11">
            <v>47.77</v>
          </cell>
        </row>
        <row r="12">
          <cell r="F12">
            <v>801992</v>
          </cell>
          <cell r="G12" t="str">
            <v>12шт.</v>
          </cell>
          <cell r="H12">
            <v>540</v>
          </cell>
          <cell r="I12" t="str">
            <v>Обнинскоргсинтез</v>
          </cell>
          <cell r="J12">
            <v>244.4</v>
          </cell>
          <cell r="K12">
            <v>1.53</v>
          </cell>
          <cell r="L12">
            <v>9.336079999999999</v>
          </cell>
          <cell r="M12">
            <v>1</v>
          </cell>
          <cell r="N12">
            <v>7.4999999999999997E-2</v>
          </cell>
          <cell r="O12">
            <v>0.51500000000000001</v>
          </cell>
          <cell r="P12">
            <v>0.29553239999999997</v>
          </cell>
          <cell r="Q12">
            <v>0.13819999999999999</v>
          </cell>
          <cell r="R12">
            <v>10.359812399999999</v>
          </cell>
          <cell r="S12">
            <v>15.850512971999999</v>
          </cell>
          <cell r="T12">
            <v>15.85</v>
          </cell>
        </row>
        <row r="13">
          <cell r="F13">
            <v>801993</v>
          </cell>
          <cell r="G13" t="str">
            <v>4шт.</v>
          </cell>
          <cell r="H13">
            <v>160</v>
          </cell>
          <cell r="I13" t="str">
            <v>Обнинскоргсинтез</v>
          </cell>
          <cell r="J13">
            <v>914</v>
          </cell>
          <cell r="K13">
            <v>1.53</v>
          </cell>
          <cell r="L13">
            <v>34.9148</v>
          </cell>
          <cell r="M13">
            <v>4</v>
          </cell>
          <cell r="N13">
            <v>0.3</v>
          </cell>
          <cell r="O13">
            <v>2.06</v>
          </cell>
          <cell r="P13">
            <v>1.1092440000000001</v>
          </cell>
          <cell r="Q13">
            <v>0.13819999999999999</v>
          </cell>
          <cell r="R13">
            <v>38.522243999999993</v>
          </cell>
          <cell r="S13">
            <v>58.939033319999993</v>
          </cell>
          <cell r="T13">
            <v>58.94</v>
          </cell>
        </row>
        <row r="14">
          <cell r="F14">
            <v>801938</v>
          </cell>
          <cell r="G14" t="str">
            <v>12шт.</v>
          </cell>
          <cell r="H14">
            <v>540</v>
          </cell>
          <cell r="I14" t="str">
            <v>Обнинскоргсинтез</v>
          </cell>
          <cell r="J14">
            <v>228.1</v>
          </cell>
          <cell r="K14">
            <v>1.53</v>
          </cell>
          <cell r="L14">
            <v>8.7134199999999993</v>
          </cell>
          <cell r="M14">
            <v>1</v>
          </cell>
          <cell r="N14">
            <v>7.4999999999999997E-2</v>
          </cell>
          <cell r="O14">
            <v>0.51500000000000001</v>
          </cell>
          <cell r="P14">
            <v>0.2768526</v>
          </cell>
          <cell r="Q14">
            <v>0.13819999999999999</v>
          </cell>
          <cell r="R14">
            <v>9.7184725999999984</v>
          </cell>
          <cell r="S14">
            <v>14.869263077999998</v>
          </cell>
          <cell r="T14">
            <v>14.87</v>
          </cell>
        </row>
        <row r="15">
          <cell r="F15">
            <v>801939</v>
          </cell>
          <cell r="G15" t="str">
            <v>4шт.</v>
          </cell>
          <cell r="H15">
            <v>160</v>
          </cell>
          <cell r="I15" t="str">
            <v>Обнинскоргсинтез</v>
          </cell>
          <cell r="J15">
            <v>694</v>
          </cell>
          <cell r="K15">
            <v>1.53</v>
          </cell>
          <cell r="L15">
            <v>26.5108</v>
          </cell>
          <cell r="M15">
            <v>4</v>
          </cell>
          <cell r="N15">
            <v>0.3</v>
          </cell>
          <cell r="O15">
            <v>2.06</v>
          </cell>
          <cell r="P15">
            <v>0.85712399999999989</v>
          </cell>
          <cell r="Q15">
            <v>0.13819999999999999</v>
          </cell>
          <cell r="R15">
            <v>29.866123999999999</v>
          </cell>
          <cell r="S15">
            <v>45.695169720000003</v>
          </cell>
          <cell r="T15">
            <v>45.7</v>
          </cell>
        </row>
        <row r="16">
          <cell r="F16">
            <v>801984</v>
          </cell>
          <cell r="G16" t="str">
            <v>1шт.</v>
          </cell>
          <cell r="H16">
            <v>36</v>
          </cell>
          <cell r="I16" t="str">
            <v>Обнинскоргсинтез</v>
          </cell>
          <cell r="J16">
            <v>4062.4</v>
          </cell>
          <cell r="K16">
            <v>1.53</v>
          </cell>
          <cell r="L16">
            <v>155.18367999999998</v>
          </cell>
          <cell r="M16">
            <v>20</v>
          </cell>
          <cell r="N16">
            <v>1.5</v>
          </cell>
          <cell r="O16">
            <v>10.3</v>
          </cell>
          <cell r="P16">
            <v>4.9645104</v>
          </cell>
          <cell r="Q16">
            <v>0.13819999999999999</v>
          </cell>
          <cell r="R16">
            <v>172.0863904</v>
          </cell>
          <cell r="S16">
            <v>263.29217731199998</v>
          </cell>
          <cell r="T16">
            <v>263.29000000000002</v>
          </cell>
        </row>
        <row r="17">
          <cell r="F17">
            <v>963315</v>
          </cell>
          <cell r="G17" t="str">
            <v>1шт.</v>
          </cell>
          <cell r="H17">
            <v>4</v>
          </cell>
          <cell r="I17" t="str">
            <v>Обнинскоргсинтез</v>
          </cell>
          <cell r="J17">
            <v>40370</v>
          </cell>
          <cell r="K17">
            <v>1.53</v>
          </cell>
          <cell r="L17">
            <v>1542.134</v>
          </cell>
          <cell r="M17">
            <v>205</v>
          </cell>
          <cell r="N17">
            <v>15.375</v>
          </cell>
          <cell r="O17">
            <v>105.575</v>
          </cell>
          <cell r="P17">
            <v>49.431269999999998</v>
          </cell>
          <cell r="Q17">
            <v>0.13819999999999999</v>
          </cell>
          <cell r="R17">
            <v>1712.6534700000002</v>
          </cell>
          <cell r="S17">
            <v>2620.3598091000003</v>
          </cell>
          <cell r="T17">
            <v>2620.36</v>
          </cell>
        </row>
        <row r="18">
          <cell r="F18">
            <v>801988</v>
          </cell>
          <cell r="G18" t="str">
            <v>12шт.</v>
          </cell>
          <cell r="H18">
            <v>540</v>
          </cell>
          <cell r="I18" t="str">
            <v>Обнинскоргсинтез</v>
          </cell>
          <cell r="J18">
            <v>231.9</v>
          </cell>
          <cell r="K18">
            <v>1.53</v>
          </cell>
          <cell r="L18">
            <v>8.8585799999999999</v>
          </cell>
          <cell r="M18">
            <v>1</v>
          </cell>
          <cell r="N18">
            <v>7.4999999999999997E-2</v>
          </cell>
          <cell r="O18">
            <v>0.51500000000000001</v>
          </cell>
          <cell r="P18">
            <v>0.2812074</v>
          </cell>
          <cell r="Q18">
            <v>0.13819999999999999</v>
          </cell>
          <cell r="R18">
            <v>9.8679873999999987</v>
          </cell>
          <cell r="S18">
            <v>15.098020721999998</v>
          </cell>
          <cell r="T18">
            <v>15.1</v>
          </cell>
        </row>
        <row r="19">
          <cell r="F19">
            <v>801989</v>
          </cell>
          <cell r="G19" t="str">
            <v>4шт.</v>
          </cell>
          <cell r="H19">
            <v>160</v>
          </cell>
          <cell r="I19" t="str">
            <v>Обнинскоргсинтез</v>
          </cell>
          <cell r="J19">
            <v>854.7</v>
          </cell>
          <cell r="K19">
            <v>1.53</v>
          </cell>
          <cell r="L19">
            <v>32.649540000000002</v>
          </cell>
          <cell r="M19">
            <v>4</v>
          </cell>
          <cell r="N19">
            <v>0.3</v>
          </cell>
          <cell r="O19">
            <v>2.06</v>
          </cell>
          <cell r="P19">
            <v>1.0412862000000001</v>
          </cell>
          <cell r="Q19">
            <v>0.13819999999999999</v>
          </cell>
          <cell r="R19">
            <v>36.189026200000001</v>
          </cell>
          <cell r="S19">
            <v>55.369210086000002</v>
          </cell>
          <cell r="T19">
            <v>55.37</v>
          </cell>
        </row>
        <row r="20">
          <cell r="F20">
            <v>801940</v>
          </cell>
          <cell r="G20" t="str">
            <v>12шт.</v>
          </cell>
          <cell r="H20">
            <v>540</v>
          </cell>
          <cell r="I20" t="str">
            <v>Обнинскоргсинтез</v>
          </cell>
          <cell r="J20">
            <v>229.4</v>
          </cell>
          <cell r="K20">
            <v>1.53</v>
          </cell>
          <cell r="L20">
            <v>8.7630800000000004</v>
          </cell>
          <cell r="M20">
            <v>1</v>
          </cell>
          <cell r="N20">
            <v>7.4999999999999997E-2</v>
          </cell>
          <cell r="O20">
            <v>0.51500000000000001</v>
          </cell>
          <cell r="P20">
            <v>0.27834240000000005</v>
          </cell>
          <cell r="Q20">
            <v>0.13819999999999999</v>
          </cell>
          <cell r="R20">
            <v>9.7696223999999994</v>
          </cell>
          <cell r="S20">
            <v>14.947522271999999</v>
          </cell>
          <cell r="T20">
            <v>14.95</v>
          </cell>
        </row>
        <row r="21">
          <cell r="F21">
            <v>600139</v>
          </cell>
          <cell r="G21" t="str">
            <v>4шт.</v>
          </cell>
          <cell r="H21">
            <v>160</v>
          </cell>
          <cell r="I21" t="str">
            <v>Обнинскоргсинтез</v>
          </cell>
          <cell r="J21">
            <v>876</v>
          </cell>
          <cell r="K21">
            <v>1.544</v>
          </cell>
          <cell r="L21">
            <v>33.463200000000001</v>
          </cell>
          <cell r="M21">
            <v>4</v>
          </cell>
          <cell r="N21">
            <v>0.3</v>
          </cell>
          <cell r="O21">
            <v>2.06</v>
          </cell>
          <cell r="P21">
            <v>1.065696</v>
          </cell>
          <cell r="Q21">
            <v>0.13819999999999999</v>
          </cell>
          <cell r="R21">
            <v>37.027096</v>
          </cell>
          <cell r="S21">
            <v>57.169836224000001</v>
          </cell>
          <cell r="T21">
            <v>57.17</v>
          </cell>
        </row>
        <row r="22">
          <cell r="F22">
            <v>801991</v>
          </cell>
          <cell r="G22" t="str">
            <v>1шт.</v>
          </cell>
          <cell r="H22">
            <v>36</v>
          </cell>
          <cell r="I22" t="str">
            <v>Обнинскоргсинтез</v>
          </cell>
          <cell r="J22">
            <v>4155.8999999999996</v>
          </cell>
          <cell r="K22">
            <v>1.53</v>
          </cell>
          <cell r="L22">
            <v>158.75537999999997</v>
          </cell>
          <cell r="M22">
            <v>20</v>
          </cell>
          <cell r="N22">
            <v>1.5</v>
          </cell>
          <cell r="O22">
            <v>10.3</v>
          </cell>
          <cell r="P22">
            <v>5.0716613999999991</v>
          </cell>
          <cell r="Q22">
            <v>0.13819999999999999</v>
          </cell>
          <cell r="R22">
            <v>175.76524140000001</v>
          </cell>
          <cell r="S22">
            <v>268.92081934200002</v>
          </cell>
          <cell r="T22">
            <v>268.92</v>
          </cell>
        </row>
        <row r="23">
          <cell r="F23">
            <v>963324</v>
          </cell>
          <cell r="G23" t="str">
            <v>1шт.</v>
          </cell>
          <cell r="H23">
            <v>18</v>
          </cell>
          <cell r="I23" t="str">
            <v>Обнинскоргсинтез</v>
          </cell>
          <cell r="J23">
            <v>12096.8</v>
          </cell>
          <cell r="K23">
            <v>1.53</v>
          </cell>
          <cell r="L23">
            <v>462.09775999999994</v>
          </cell>
          <cell r="M23">
            <v>60</v>
          </cell>
          <cell r="N23">
            <v>4.5</v>
          </cell>
          <cell r="O23">
            <v>30.900000000000002</v>
          </cell>
          <cell r="P23">
            <v>14.789932799999997</v>
          </cell>
          <cell r="Q23">
            <v>0.13819999999999999</v>
          </cell>
          <cell r="R23">
            <v>512.42589279999993</v>
          </cell>
          <cell r="S23">
            <v>784.01161598399995</v>
          </cell>
          <cell r="T23">
            <v>784.01</v>
          </cell>
        </row>
        <row r="24">
          <cell r="F24">
            <v>963282</v>
          </cell>
          <cell r="G24" t="str">
            <v>1шт.</v>
          </cell>
          <cell r="H24">
            <v>4</v>
          </cell>
          <cell r="I24" t="str">
            <v>Обнинскоргсинтез</v>
          </cell>
          <cell r="J24">
            <v>41330</v>
          </cell>
          <cell r="K24">
            <v>1.53</v>
          </cell>
          <cell r="L24">
            <v>1578.8059999999998</v>
          </cell>
          <cell r="M24">
            <v>205</v>
          </cell>
          <cell r="N24">
            <v>15.375</v>
          </cell>
          <cell r="O24">
            <v>105.575</v>
          </cell>
          <cell r="P24">
            <v>50.531429999999993</v>
          </cell>
          <cell r="Q24">
            <v>0.13819999999999999</v>
          </cell>
          <cell r="R24">
            <v>1750.42563</v>
          </cell>
          <cell r="S24">
            <v>2678.1512139000001</v>
          </cell>
          <cell r="T24">
            <v>2678.15</v>
          </cell>
        </row>
        <row r="25">
          <cell r="F25">
            <v>801958</v>
          </cell>
          <cell r="G25" t="str">
            <v>4шт.</v>
          </cell>
          <cell r="H25">
            <v>160</v>
          </cell>
          <cell r="I25" t="str">
            <v>Обнинскоргсинтез</v>
          </cell>
          <cell r="J25">
            <v>819.3</v>
          </cell>
          <cell r="K25">
            <v>1.53</v>
          </cell>
          <cell r="L25">
            <v>31.297259999999998</v>
          </cell>
          <cell r="M25">
            <v>4</v>
          </cell>
          <cell r="N25">
            <v>0.3</v>
          </cell>
          <cell r="O25">
            <v>2.06</v>
          </cell>
          <cell r="P25">
            <v>1.0007177999999999</v>
          </cell>
          <cell r="Q25">
            <v>0.13819999999999999</v>
          </cell>
          <cell r="R25">
            <v>34.796177799999995</v>
          </cell>
          <cell r="S25">
            <v>53.238152033999995</v>
          </cell>
          <cell r="T25">
            <v>53.24</v>
          </cell>
        </row>
        <row r="26">
          <cell r="F26">
            <v>963316</v>
          </cell>
          <cell r="G26" t="str">
            <v>1шт.</v>
          </cell>
          <cell r="H26">
            <v>4</v>
          </cell>
          <cell r="I26" t="str">
            <v>Обнинскоргсинтез</v>
          </cell>
          <cell r="J26">
            <v>40200</v>
          </cell>
          <cell r="K26">
            <v>1.53</v>
          </cell>
          <cell r="L26">
            <v>1535.6399999999999</v>
          </cell>
          <cell r="M26">
            <v>180</v>
          </cell>
          <cell r="N26">
            <v>13.5</v>
          </cell>
          <cell r="O26">
            <v>92.7</v>
          </cell>
          <cell r="P26">
            <v>48.850199999999994</v>
          </cell>
          <cell r="Q26">
            <v>0.13819999999999999</v>
          </cell>
          <cell r="R26">
            <v>1690.8284000000001</v>
          </cell>
          <cell r="S26">
            <v>2586.9674520000003</v>
          </cell>
          <cell r="T26">
            <v>2586.9699999999998</v>
          </cell>
        </row>
        <row r="27">
          <cell r="F27">
            <v>801979</v>
          </cell>
          <cell r="G27" t="str">
            <v>12шт.</v>
          </cell>
          <cell r="H27">
            <v>540</v>
          </cell>
          <cell r="I27" t="str">
            <v>Обнинскоргсинтез</v>
          </cell>
          <cell r="J27">
            <v>201.4</v>
          </cell>
          <cell r="K27">
            <v>1.53</v>
          </cell>
          <cell r="L27">
            <v>7.6934800000000001</v>
          </cell>
          <cell r="M27">
            <v>1</v>
          </cell>
          <cell r="N27">
            <v>7.4999999999999997E-2</v>
          </cell>
          <cell r="O27">
            <v>0.51500000000000001</v>
          </cell>
          <cell r="P27">
            <v>0.24625439999999998</v>
          </cell>
          <cell r="Q27">
            <v>0.13819999999999999</v>
          </cell>
          <cell r="R27">
            <v>8.6679344</v>
          </cell>
          <cell r="S27">
            <v>13.261939632000001</v>
          </cell>
          <cell r="T27">
            <v>13.26</v>
          </cell>
        </row>
        <row r="28">
          <cell r="F28">
            <v>801980</v>
          </cell>
          <cell r="G28" t="str">
            <v>4шт.</v>
          </cell>
          <cell r="H28">
            <v>160</v>
          </cell>
          <cell r="I28" t="str">
            <v>Обнинскоргсинтез</v>
          </cell>
          <cell r="J28">
            <v>733.3</v>
          </cell>
          <cell r="K28">
            <v>1.53</v>
          </cell>
          <cell r="L28">
            <v>28.012059999999998</v>
          </cell>
          <cell r="M28">
            <v>4</v>
          </cell>
          <cell r="N28">
            <v>0.3</v>
          </cell>
          <cell r="O28">
            <v>2.06</v>
          </cell>
          <cell r="P28">
            <v>0.9021617999999999</v>
          </cell>
          <cell r="Q28">
            <v>0.13819999999999999</v>
          </cell>
          <cell r="R28">
            <v>31.412421799999997</v>
          </cell>
          <cell r="S28">
            <v>48.061005353999995</v>
          </cell>
          <cell r="T28">
            <v>48.06</v>
          </cell>
        </row>
        <row r="29">
          <cell r="F29">
            <v>801981</v>
          </cell>
          <cell r="G29" t="str">
            <v>1шт.</v>
          </cell>
          <cell r="H29">
            <v>36</v>
          </cell>
          <cell r="I29" t="str">
            <v>Обнинскоргсинтез</v>
          </cell>
          <cell r="J29">
            <v>3484.8</v>
          </cell>
          <cell r="K29">
            <v>1.53</v>
          </cell>
          <cell r="L29">
            <v>133.11936</v>
          </cell>
          <cell r="M29">
            <v>20</v>
          </cell>
          <cell r="N29">
            <v>1.5</v>
          </cell>
          <cell r="O29">
            <v>10.3</v>
          </cell>
          <cell r="P29">
            <v>4.3025808000000003</v>
          </cell>
          <cell r="Q29">
            <v>0.13819999999999999</v>
          </cell>
          <cell r="R29">
            <v>149.36014080000001</v>
          </cell>
          <cell r="S29">
            <v>228.52101542400001</v>
          </cell>
          <cell r="T29">
            <v>228.52</v>
          </cell>
        </row>
        <row r="30">
          <cell r="F30">
            <v>963320</v>
          </cell>
          <cell r="G30" t="str">
            <v>1шт.</v>
          </cell>
          <cell r="H30">
            <v>4</v>
          </cell>
          <cell r="I30" t="str">
            <v>Обнинскоргсинтез</v>
          </cell>
          <cell r="J30">
            <v>35286.800000000003</v>
          </cell>
          <cell r="K30">
            <v>1.53</v>
          </cell>
          <cell r="L30">
            <v>1347.9557600000001</v>
          </cell>
          <cell r="M30">
            <v>205</v>
          </cell>
          <cell r="N30">
            <v>15.375</v>
          </cell>
          <cell r="O30">
            <v>105.575</v>
          </cell>
          <cell r="P30">
            <v>43.605922800000002</v>
          </cell>
          <cell r="Q30">
            <v>0.13819999999999999</v>
          </cell>
          <cell r="R30">
            <v>1512.6498828000001</v>
          </cell>
          <cell r="S30">
            <v>2314.3543206840004</v>
          </cell>
          <cell r="T30">
            <v>2314.35</v>
          </cell>
        </row>
        <row r="31">
          <cell r="F31">
            <v>801932</v>
          </cell>
          <cell r="G31" t="str">
            <v>12шт.</v>
          </cell>
          <cell r="H31">
            <v>540</v>
          </cell>
          <cell r="I31" t="str">
            <v>Обнинскоргсинтез</v>
          </cell>
          <cell r="J31">
            <v>195.6</v>
          </cell>
          <cell r="K31">
            <v>1.53</v>
          </cell>
          <cell r="L31">
            <v>7.471919999999999</v>
          </cell>
          <cell r="M31">
            <v>1</v>
          </cell>
          <cell r="N31">
            <v>7.4999999999999997E-2</v>
          </cell>
          <cell r="O31">
            <v>0.51500000000000001</v>
          </cell>
          <cell r="P31">
            <v>0.23960759999999995</v>
          </cell>
          <cell r="Q31">
            <v>0.13819999999999999</v>
          </cell>
          <cell r="R31">
            <v>8.4397275999999977</v>
          </cell>
          <cell r="S31">
            <v>12.912783227999997</v>
          </cell>
          <cell r="T31">
            <v>12.91</v>
          </cell>
        </row>
        <row r="32">
          <cell r="F32">
            <v>801933</v>
          </cell>
          <cell r="G32" t="str">
            <v>4шт.</v>
          </cell>
          <cell r="H32">
            <v>160</v>
          </cell>
          <cell r="I32" t="str">
            <v>Обнинскоргсинтез</v>
          </cell>
          <cell r="J32">
            <v>712.2</v>
          </cell>
          <cell r="K32">
            <v>1.53</v>
          </cell>
          <cell r="L32">
            <v>27.206040000000002</v>
          </cell>
          <cell r="M32">
            <v>4</v>
          </cell>
          <cell r="N32">
            <v>0.3</v>
          </cell>
          <cell r="O32">
            <v>2.06</v>
          </cell>
          <cell r="P32">
            <v>0.87798120000000002</v>
          </cell>
          <cell r="Q32">
            <v>0.13819999999999999</v>
          </cell>
          <cell r="R32">
            <v>30.582221200000003</v>
          </cell>
          <cell r="S32">
            <v>46.790798436000003</v>
          </cell>
          <cell r="T32">
            <v>46.79</v>
          </cell>
        </row>
        <row r="33">
          <cell r="F33">
            <v>801934</v>
          </cell>
          <cell r="G33" t="str">
            <v>4шт.</v>
          </cell>
          <cell r="H33">
            <v>112</v>
          </cell>
          <cell r="I33" t="str">
            <v>Обнинскоргсинтез</v>
          </cell>
          <cell r="J33">
            <v>888.8</v>
          </cell>
          <cell r="K33">
            <v>1.53</v>
          </cell>
          <cell r="L33">
            <v>33.952159999999999</v>
          </cell>
          <cell r="M33">
            <v>5</v>
          </cell>
          <cell r="N33">
            <v>0.375</v>
          </cell>
          <cell r="O33">
            <v>2.5750000000000002</v>
          </cell>
          <cell r="P33">
            <v>1.0958148000000001</v>
          </cell>
          <cell r="Q33">
            <v>0.13819999999999999</v>
          </cell>
          <cell r="R33">
            <v>38.136174799999999</v>
          </cell>
          <cell r="S33">
            <v>58.348347443999998</v>
          </cell>
          <cell r="T33">
            <v>58.35</v>
          </cell>
        </row>
        <row r="34">
          <cell r="F34">
            <v>801925</v>
          </cell>
          <cell r="G34" t="str">
            <v>12шт.</v>
          </cell>
          <cell r="H34">
            <v>540</v>
          </cell>
          <cell r="I34" t="str">
            <v>Обнинскоргсинтез</v>
          </cell>
          <cell r="J34">
            <v>193.8</v>
          </cell>
          <cell r="K34">
            <v>1.53</v>
          </cell>
          <cell r="L34">
            <v>7.4031599999999997</v>
          </cell>
          <cell r="M34">
            <v>1</v>
          </cell>
          <cell r="N34">
            <v>7.4999999999999997E-2</v>
          </cell>
          <cell r="O34">
            <v>0.51500000000000001</v>
          </cell>
          <cell r="P34">
            <v>0.23754479999999997</v>
          </cell>
          <cell r="Q34">
            <v>0.13819999999999999</v>
          </cell>
          <cell r="R34">
            <v>8.3689047999999993</v>
          </cell>
          <cell r="S34">
            <v>12.804424343999999</v>
          </cell>
          <cell r="T34">
            <v>12.8</v>
          </cell>
        </row>
        <row r="35">
          <cell r="F35">
            <v>801927</v>
          </cell>
          <cell r="G35" t="str">
            <v>4шт.</v>
          </cell>
          <cell r="H35">
            <v>160</v>
          </cell>
          <cell r="I35" t="str">
            <v>Обнинскоргсинтез</v>
          </cell>
          <cell r="J35">
            <v>705.2</v>
          </cell>
          <cell r="K35">
            <v>1.53</v>
          </cell>
          <cell r="L35">
            <v>26.938639999999999</v>
          </cell>
          <cell r="M35">
            <v>4</v>
          </cell>
          <cell r="N35">
            <v>0.3</v>
          </cell>
          <cell r="O35">
            <v>2.06</v>
          </cell>
          <cell r="P35">
            <v>0.86995919999999993</v>
          </cell>
          <cell r="Q35">
            <v>0.13819999999999999</v>
          </cell>
          <cell r="R35">
            <v>30.3067992</v>
          </cell>
          <cell r="S35">
            <v>46.369402776000001</v>
          </cell>
          <cell r="T35">
            <v>46.37</v>
          </cell>
        </row>
        <row r="36">
          <cell r="F36">
            <v>801928</v>
          </cell>
          <cell r="G36" t="str">
            <v>4шт.</v>
          </cell>
          <cell r="H36">
            <v>112</v>
          </cell>
          <cell r="I36" t="str">
            <v>Обнинскоргсинтез</v>
          </cell>
          <cell r="J36">
            <v>880</v>
          </cell>
          <cell r="K36">
            <v>1.53</v>
          </cell>
          <cell r="L36">
            <v>33.616</v>
          </cell>
          <cell r="M36">
            <v>5</v>
          </cell>
          <cell r="N36">
            <v>0.375</v>
          </cell>
          <cell r="O36">
            <v>2.5750000000000002</v>
          </cell>
          <cell r="P36">
            <v>1.0857300000000001</v>
          </cell>
          <cell r="Q36">
            <v>0.13819999999999999</v>
          </cell>
          <cell r="R36">
            <v>37.789929999999998</v>
          </cell>
          <cell r="S36">
            <v>57.818592899999999</v>
          </cell>
          <cell r="T36">
            <v>57.82</v>
          </cell>
        </row>
        <row r="37">
          <cell r="F37">
            <v>801942</v>
          </cell>
          <cell r="G37" t="str">
            <v>12шт.</v>
          </cell>
          <cell r="H37">
            <v>540</v>
          </cell>
          <cell r="I37" t="str">
            <v>Обнинскоргсинтез</v>
          </cell>
          <cell r="J37">
            <v>163.30000000000001</v>
          </cell>
          <cell r="K37">
            <v>1.53</v>
          </cell>
          <cell r="L37">
            <v>6.2380599999999999</v>
          </cell>
          <cell r="M37">
            <v>1</v>
          </cell>
          <cell r="N37">
            <v>7.4999999999999997E-2</v>
          </cell>
          <cell r="O37">
            <v>0.51500000000000001</v>
          </cell>
          <cell r="P37">
            <v>0.20259179999999999</v>
          </cell>
          <cell r="Q37">
            <v>0.13819999999999999</v>
          </cell>
          <cell r="R37">
            <v>7.1688517999999997</v>
          </cell>
          <cell r="S37">
            <v>10.968343254000001</v>
          </cell>
          <cell r="T37">
            <v>10.97</v>
          </cell>
        </row>
        <row r="38">
          <cell r="F38">
            <v>801943</v>
          </cell>
          <cell r="G38" t="str">
            <v>4шт.</v>
          </cell>
          <cell r="H38">
            <v>160</v>
          </cell>
          <cell r="I38" t="str">
            <v>Обнинскоргсинтез</v>
          </cell>
          <cell r="J38">
            <v>594.79999999999995</v>
          </cell>
          <cell r="K38">
            <v>1.53</v>
          </cell>
          <cell r="L38">
            <v>22.721359999999997</v>
          </cell>
          <cell r="M38">
            <v>4</v>
          </cell>
          <cell r="N38">
            <v>0.3</v>
          </cell>
          <cell r="O38">
            <v>2.06</v>
          </cell>
          <cell r="P38">
            <v>0.7434407999999999</v>
          </cell>
          <cell r="Q38">
            <v>0.13819999999999999</v>
          </cell>
          <cell r="R38">
            <v>25.963000799999996</v>
          </cell>
          <cell r="S38">
            <v>39.723391223999997</v>
          </cell>
          <cell r="T38">
            <v>39.72</v>
          </cell>
        </row>
        <row r="39">
          <cell r="F39">
            <v>801944</v>
          </cell>
          <cell r="G39" t="str">
            <v>4шт.</v>
          </cell>
          <cell r="H39">
            <v>0.99352101293103456</v>
          </cell>
          <cell r="I39">
            <v>742.4</v>
          </cell>
          <cell r="J39">
            <v>737.59</v>
          </cell>
          <cell r="K39">
            <v>1.544</v>
          </cell>
          <cell r="L39">
            <v>28.175937999999999</v>
          </cell>
          <cell r="M39">
            <v>5</v>
          </cell>
          <cell r="N39">
            <v>0.375</v>
          </cell>
          <cell r="O39">
            <v>2.5750000000000002</v>
          </cell>
          <cell r="P39">
            <v>0.92252813999999994</v>
          </cell>
          <cell r="Q39">
            <v>0.13819999999999999</v>
          </cell>
          <cell r="R39">
            <v>32.186666139999993</v>
          </cell>
          <cell r="S39">
            <v>49.696212520159989</v>
          </cell>
          <cell r="T39">
            <v>49.7</v>
          </cell>
        </row>
        <row r="40">
          <cell r="F40">
            <v>963326</v>
          </cell>
          <cell r="G40" t="str">
            <v>1шт.</v>
          </cell>
          <cell r="H40">
            <v>18</v>
          </cell>
          <cell r="I40" t="str">
            <v>Обнинскоргсинтез</v>
          </cell>
          <cell r="J40">
            <v>8820.7000000000007</v>
          </cell>
          <cell r="K40">
            <v>1.53</v>
          </cell>
          <cell r="L40">
            <v>336.95074</v>
          </cell>
          <cell r="M40">
            <v>60</v>
          </cell>
          <cell r="N40">
            <v>4.5</v>
          </cell>
          <cell r="O40">
            <v>30.900000000000002</v>
          </cell>
          <cell r="P40">
            <v>11.035522199999999</v>
          </cell>
          <cell r="Q40">
            <v>0.13819999999999999</v>
          </cell>
          <cell r="R40">
            <v>383.52446219999996</v>
          </cell>
          <cell r="S40">
            <v>586.79242716599992</v>
          </cell>
          <cell r="T40">
            <v>586.79</v>
          </cell>
        </row>
        <row r="41">
          <cell r="F41">
            <v>963241</v>
          </cell>
          <cell r="G41" t="str">
            <v>1шт.</v>
          </cell>
          <cell r="H41">
            <v>4</v>
          </cell>
          <cell r="I41" t="str">
            <v>Обнинскоргсинтез</v>
          </cell>
          <cell r="J41">
            <v>29190</v>
          </cell>
          <cell r="K41">
            <v>1.53</v>
          </cell>
          <cell r="L41">
            <v>1115.058</v>
          </cell>
          <cell r="M41">
            <v>205</v>
          </cell>
          <cell r="N41">
            <v>15.375</v>
          </cell>
          <cell r="O41">
            <v>105.575</v>
          </cell>
          <cell r="P41">
            <v>36.618989999999997</v>
          </cell>
          <cell r="Q41">
            <v>0.13819999999999999</v>
          </cell>
          <cell r="R41">
            <v>1272.7651900000001</v>
          </cell>
          <cell r="S41">
            <v>1947.3307407000002</v>
          </cell>
          <cell r="T41">
            <v>1947.33</v>
          </cell>
        </row>
        <row r="42">
          <cell r="F42">
            <v>801821</v>
          </cell>
          <cell r="G42" t="str">
            <v>12шт.</v>
          </cell>
          <cell r="H42">
            <v>540</v>
          </cell>
          <cell r="I42" t="str">
            <v>Обнинскоргсинтез</v>
          </cell>
          <cell r="J42">
            <v>166.8</v>
          </cell>
          <cell r="K42">
            <v>1.53</v>
          </cell>
          <cell r="L42">
            <v>6.3717600000000001</v>
          </cell>
          <cell r="M42">
            <v>1</v>
          </cell>
          <cell r="N42">
            <v>7.4999999999999997E-2</v>
          </cell>
          <cell r="O42">
            <v>0.51500000000000001</v>
          </cell>
          <cell r="P42">
            <v>0.20660279999999998</v>
          </cell>
          <cell r="Q42">
            <v>0.13819999999999999</v>
          </cell>
          <cell r="R42">
            <v>7.3065628</v>
          </cell>
          <cell r="S42">
            <v>11.179041084</v>
          </cell>
          <cell r="T42">
            <v>11.18</v>
          </cell>
        </row>
        <row r="43">
          <cell r="F43">
            <v>801822</v>
          </cell>
          <cell r="G43" t="str">
            <v>4шт.</v>
          </cell>
          <cell r="H43">
            <v>160</v>
          </cell>
          <cell r="I43" t="str">
            <v>Обнинскоргсинтез</v>
          </cell>
          <cell r="J43">
            <v>594.70000000000005</v>
          </cell>
          <cell r="K43">
            <v>1.53</v>
          </cell>
          <cell r="L43">
            <v>22.71754</v>
          </cell>
          <cell r="M43">
            <v>4</v>
          </cell>
          <cell r="N43">
            <v>0.3</v>
          </cell>
          <cell r="O43">
            <v>2.06</v>
          </cell>
          <cell r="P43">
            <v>0.74332619999999994</v>
          </cell>
          <cell r="Q43">
            <v>0.13819999999999999</v>
          </cell>
          <cell r="R43">
            <v>25.959066199999999</v>
          </cell>
          <cell r="S43">
            <v>39.717371286000002</v>
          </cell>
          <cell r="T43">
            <v>39.72</v>
          </cell>
        </row>
        <row r="44">
          <cell r="F44">
            <v>963263</v>
          </cell>
          <cell r="G44" t="str">
            <v>1шт.</v>
          </cell>
          <cell r="H44">
            <v>4</v>
          </cell>
          <cell r="I44" t="str">
            <v>Обнинскоргсинтез</v>
          </cell>
          <cell r="J44">
            <v>28924</v>
          </cell>
          <cell r="K44">
            <v>1.53</v>
          </cell>
          <cell r="L44">
            <v>1104.8968</v>
          </cell>
          <cell r="M44">
            <v>180</v>
          </cell>
          <cell r="N44">
            <v>13.5</v>
          </cell>
          <cell r="O44">
            <v>92.7</v>
          </cell>
          <cell r="P44">
            <v>35.927903999999998</v>
          </cell>
          <cell r="Q44">
            <v>0.13819999999999999</v>
          </cell>
          <cell r="R44">
            <v>1247.162904</v>
          </cell>
          <cell r="S44">
            <v>1908.1592431200002</v>
          </cell>
          <cell r="T44">
            <v>1908.16</v>
          </cell>
        </row>
        <row r="45">
          <cell r="F45">
            <v>801893</v>
          </cell>
          <cell r="G45" t="str">
            <v>12шт.</v>
          </cell>
          <cell r="H45">
            <v>540</v>
          </cell>
          <cell r="I45" t="str">
            <v>Обнинскоргсинтез</v>
          </cell>
          <cell r="J45">
            <v>146.4</v>
          </cell>
          <cell r="K45">
            <v>1.53</v>
          </cell>
          <cell r="L45">
            <v>5.5924800000000001</v>
          </cell>
          <cell r="M45">
            <v>1</v>
          </cell>
          <cell r="N45">
            <v>7.4999999999999997E-2</v>
          </cell>
          <cell r="O45">
            <v>0.51500000000000001</v>
          </cell>
          <cell r="P45">
            <v>0.18322439999999998</v>
          </cell>
          <cell r="Q45">
            <v>0.13819999999999999</v>
          </cell>
          <cell r="R45">
            <v>6.5039044000000006</v>
          </cell>
          <cell r="S45">
            <v>9.9509737320000013</v>
          </cell>
          <cell r="T45">
            <v>9.9499999999999993</v>
          </cell>
        </row>
        <row r="46">
          <cell r="F46">
            <v>801922</v>
          </cell>
          <cell r="G46" t="str">
            <v>4шт.</v>
          </cell>
          <cell r="H46">
            <v>200</v>
          </cell>
          <cell r="I46" t="str">
            <v>Обнинскоргсинтез</v>
          </cell>
          <cell r="J46">
            <v>380.4</v>
          </cell>
          <cell r="K46">
            <v>1.53</v>
          </cell>
          <cell r="L46">
            <v>14.531279999999999</v>
          </cell>
          <cell r="M46">
            <v>3</v>
          </cell>
          <cell r="N46">
            <v>0.22499999999999998</v>
          </cell>
          <cell r="O46">
            <v>1.5449999999999999</v>
          </cell>
          <cell r="P46">
            <v>0.48228839999999989</v>
          </cell>
          <cell r="Q46">
            <v>0.13819999999999999</v>
          </cell>
          <cell r="R46">
            <v>16.921768400000001</v>
          </cell>
          <cell r="S46">
            <v>25.890305652000002</v>
          </cell>
          <cell r="T46">
            <v>25.89</v>
          </cell>
        </row>
        <row r="47">
          <cell r="F47">
            <v>801894</v>
          </cell>
          <cell r="G47" t="str">
            <v>4шт.</v>
          </cell>
          <cell r="H47">
            <v>160</v>
          </cell>
          <cell r="I47" t="str">
            <v>Обнинскоргсинтез</v>
          </cell>
          <cell r="J47">
            <v>493.9</v>
          </cell>
          <cell r="K47">
            <v>1.53</v>
          </cell>
          <cell r="L47">
            <v>18.866979999999998</v>
          </cell>
          <cell r="M47">
            <v>4</v>
          </cell>
          <cell r="N47">
            <v>0.3</v>
          </cell>
          <cell r="O47">
            <v>2.06</v>
          </cell>
          <cell r="P47">
            <v>0.62780939999999985</v>
          </cell>
          <cell r="Q47">
            <v>0.13819999999999999</v>
          </cell>
          <cell r="R47">
            <v>21.992989399999999</v>
          </cell>
          <cell r="S47">
            <v>33.649273782000002</v>
          </cell>
          <cell r="T47">
            <v>33.65</v>
          </cell>
        </row>
        <row r="48">
          <cell r="F48">
            <v>801895</v>
          </cell>
          <cell r="G48" t="str">
            <v>4шт.</v>
          </cell>
          <cell r="H48">
            <v>112</v>
          </cell>
          <cell r="I48" t="str">
            <v>Обнинскоргсинтез</v>
          </cell>
          <cell r="J48">
            <v>616.20000000000005</v>
          </cell>
          <cell r="K48">
            <v>1.53</v>
          </cell>
          <cell r="L48">
            <v>23.53884</v>
          </cell>
          <cell r="M48">
            <v>5</v>
          </cell>
          <cell r="N48">
            <v>0.375</v>
          </cell>
          <cell r="O48">
            <v>2.5750000000000002</v>
          </cell>
          <cell r="P48">
            <v>0.78341519999999998</v>
          </cell>
          <cell r="Q48">
            <v>0.13819999999999999</v>
          </cell>
          <cell r="R48">
            <v>27.410455200000001</v>
          </cell>
          <cell r="S48">
            <v>41.937996456</v>
          </cell>
          <cell r="T48">
            <v>41.94</v>
          </cell>
        </row>
        <row r="49">
          <cell r="F49">
            <v>963265</v>
          </cell>
          <cell r="G49" t="str">
            <v>1шт.</v>
          </cell>
          <cell r="H49">
            <v>18</v>
          </cell>
          <cell r="I49" t="str">
            <v>Обнинскоргсинтез</v>
          </cell>
          <cell r="J49">
            <v>7564.8</v>
          </cell>
          <cell r="K49">
            <v>1.53</v>
          </cell>
          <cell r="L49">
            <v>288.97535999999997</v>
          </cell>
          <cell r="M49">
            <v>60</v>
          </cell>
          <cell r="N49">
            <v>4.5</v>
          </cell>
          <cell r="O49">
            <v>30.900000000000002</v>
          </cell>
          <cell r="P49">
            <v>9.5962607999999978</v>
          </cell>
          <cell r="Q49">
            <v>0.13819999999999999</v>
          </cell>
          <cell r="R49">
            <v>334.10982079999991</v>
          </cell>
          <cell r="S49">
            <v>511.18802582399985</v>
          </cell>
          <cell r="T49">
            <v>511.19</v>
          </cell>
        </row>
        <row r="50">
          <cell r="F50">
            <v>963244</v>
          </cell>
          <cell r="G50" t="str">
            <v>1шт.</v>
          </cell>
          <cell r="H50">
            <v>4</v>
          </cell>
          <cell r="I50" t="str">
            <v>Обнинскоргсинтез</v>
          </cell>
          <cell r="J50">
            <v>23480</v>
          </cell>
          <cell r="K50">
            <v>1.53</v>
          </cell>
          <cell r="L50">
            <v>896.93599999999992</v>
          </cell>
          <cell r="M50">
            <v>205</v>
          </cell>
          <cell r="N50">
            <v>15.375</v>
          </cell>
          <cell r="O50">
            <v>105.575</v>
          </cell>
          <cell r="P50">
            <v>30.075329999999997</v>
          </cell>
          <cell r="Q50">
            <v>0.13819999999999999</v>
          </cell>
          <cell r="R50">
            <v>1048.09953</v>
          </cell>
          <cell r="S50">
            <v>1603.5922808999999</v>
          </cell>
          <cell r="T50">
            <v>1603.59</v>
          </cell>
        </row>
        <row r="51">
          <cell r="K51">
            <v>1.53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0.13819999999999999</v>
          </cell>
          <cell r="R51">
            <v>0.13819999999999999</v>
          </cell>
          <cell r="S51">
            <v>0.211446</v>
          </cell>
          <cell r="T51">
            <v>0.21</v>
          </cell>
        </row>
        <row r="52">
          <cell r="F52">
            <v>900324</v>
          </cell>
          <cell r="G52" t="str">
            <v>4шт.</v>
          </cell>
          <cell r="H52">
            <v>160</v>
          </cell>
          <cell r="I52" t="str">
            <v>Обнинскоргсинтез</v>
          </cell>
          <cell r="J52">
            <v>489.6</v>
          </cell>
          <cell r="K52">
            <v>1.53</v>
          </cell>
          <cell r="L52">
            <v>18.702719999999999</v>
          </cell>
          <cell r="M52">
            <v>4</v>
          </cell>
          <cell r="N52">
            <v>0.3</v>
          </cell>
          <cell r="O52">
            <v>2.06</v>
          </cell>
          <cell r="P52">
            <v>0.62288159999999992</v>
          </cell>
          <cell r="Q52">
            <v>0.13819999999999999</v>
          </cell>
          <cell r="R52">
            <v>21.823801599999999</v>
          </cell>
          <cell r="S52">
            <v>33.390416447999996</v>
          </cell>
          <cell r="T52">
            <v>33.39</v>
          </cell>
        </row>
        <row r="53">
          <cell r="F53">
            <v>900325</v>
          </cell>
          <cell r="G53" t="str">
            <v>4шт.</v>
          </cell>
          <cell r="H53">
            <v>112</v>
          </cell>
          <cell r="I53" t="str">
            <v>Обнинскоргсинтез</v>
          </cell>
          <cell r="J53">
            <v>610.79999999999995</v>
          </cell>
          <cell r="K53">
            <v>1.53</v>
          </cell>
          <cell r="L53">
            <v>23.332559999999997</v>
          </cell>
          <cell r="M53">
            <v>5</v>
          </cell>
          <cell r="N53">
            <v>0.375</v>
          </cell>
          <cell r="O53">
            <v>2.5750000000000002</v>
          </cell>
          <cell r="P53">
            <v>0.77722679999999988</v>
          </cell>
          <cell r="Q53">
            <v>0.13819999999999999</v>
          </cell>
          <cell r="R53">
            <v>27.197986799999999</v>
          </cell>
          <cell r="S53">
            <v>41.612919804000001</v>
          </cell>
          <cell r="T53">
            <v>41.61</v>
          </cell>
        </row>
        <row r="54">
          <cell r="F54">
            <v>963276</v>
          </cell>
          <cell r="G54" t="str">
            <v>1шт.</v>
          </cell>
          <cell r="H54">
            <v>4</v>
          </cell>
          <cell r="I54" t="str">
            <v>Обнинскоргсинтез</v>
          </cell>
          <cell r="J54">
            <v>23840</v>
          </cell>
          <cell r="K54">
            <v>1.53</v>
          </cell>
          <cell r="L54">
            <v>910.68799999999999</v>
          </cell>
          <cell r="M54">
            <v>180</v>
          </cell>
          <cell r="N54">
            <v>13.5</v>
          </cell>
          <cell r="O54">
            <v>92.7</v>
          </cell>
          <cell r="P54">
            <v>30.10164</v>
          </cell>
          <cell r="Q54">
            <v>0.13819999999999999</v>
          </cell>
          <cell r="R54">
            <v>1047.1278400000001</v>
          </cell>
          <cell r="S54">
            <v>1602.1055952000002</v>
          </cell>
          <cell r="T54">
            <v>1602.11</v>
          </cell>
        </row>
        <row r="55">
          <cell r="F55">
            <v>900326</v>
          </cell>
          <cell r="G55" t="str">
            <v>12шт.</v>
          </cell>
          <cell r="H55">
            <v>540</v>
          </cell>
          <cell r="I55" t="str">
            <v>Обнинскоргсинтез</v>
          </cell>
          <cell r="J55">
            <v>143.5</v>
          </cell>
          <cell r="K55">
            <v>1.53</v>
          </cell>
          <cell r="L55">
            <v>5.4817</v>
          </cell>
          <cell r="M55">
            <v>1</v>
          </cell>
          <cell r="N55">
            <v>7.4999999999999997E-2</v>
          </cell>
          <cell r="O55">
            <v>0.51500000000000001</v>
          </cell>
          <cell r="P55">
            <v>0.17990099999999998</v>
          </cell>
          <cell r="Q55">
            <v>0.13819999999999999</v>
          </cell>
          <cell r="R55">
            <v>6.3898010000000003</v>
          </cell>
          <cell r="S55">
            <v>9.7763955300000003</v>
          </cell>
          <cell r="T55">
            <v>9.7799999999999994</v>
          </cell>
        </row>
        <row r="56">
          <cell r="F56">
            <v>900327</v>
          </cell>
          <cell r="G56" t="str">
            <v>4шт.</v>
          </cell>
          <cell r="H56">
            <v>200</v>
          </cell>
          <cell r="I56" t="str">
            <v>Обнинскоргсинтез</v>
          </cell>
          <cell r="J56">
            <v>399.8</v>
          </cell>
          <cell r="K56">
            <v>1.53</v>
          </cell>
          <cell r="L56">
            <v>15.272359999999999</v>
          </cell>
          <cell r="M56">
            <v>3</v>
          </cell>
          <cell r="N56">
            <v>0.22499999999999998</v>
          </cell>
          <cell r="O56">
            <v>1.5449999999999999</v>
          </cell>
          <cell r="P56">
            <v>0.50452079999999999</v>
          </cell>
          <cell r="Q56">
            <v>0.13819999999999999</v>
          </cell>
          <cell r="R56">
            <v>17.685080800000001</v>
          </cell>
          <cell r="S56">
            <v>27.058173624000002</v>
          </cell>
          <cell r="T56">
            <v>27.06</v>
          </cell>
        </row>
        <row r="57">
          <cell r="F57">
            <v>900328</v>
          </cell>
          <cell r="G57" t="str">
            <v>4шт.</v>
          </cell>
          <cell r="H57">
            <v>160</v>
          </cell>
          <cell r="I57" t="str">
            <v>Обнинскоргсинтез</v>
          </cell>
          <cell r="J57">
            <v>520</v>
          </cell>
          <cell r="K57">
            <v>1.53</v>
          </cell>
          <cell r="L57">
            <v>19.863999999999997</v>
          </cell>
          <cell r="M57">
            <v>4</v>
          </cell>
          <cell r="N57">
            <v>0.3</v>
          </cell>
          <cell r="O57">
            <v>2.06</v>
          </cell>
          <cell r="P57">
            <v>0.65771999999999986</v>
          </cell>
          <cell r="Q57">
            <v>0.13819999999999999</v>
          </cell>
          <cell r="R57">
            <v>23.019919999999999</v>
          </cell>
          <cell r="S57">
            <v>35.220477600000002</v>
          </cell>
          <cell r="T57">
            <v>35.22</v>
          </cell>
        </row>
        <row r="58">
          <cell r="F58">
            <v>900329</v>
          </cell>
          <cell r="G58" t="str">
            <v>4шт.</v>
          </cell>
          <cell r="H58">
            <v>112</v>
          </cell>
          <cell r="I58" t="str">
            <v>Обнинскоргсинтез</v>
          </cell>
          <cell r="J58">
            <v>648.79999999999995</v>
          </cell>
          <cell r="K58">
            <v>1.53</v>
          </cell>
          <cell r="L58">
            <v>24.784159999999996</v>
          </cell>
          <cell r="M58">
            <v>5</v>
          </cell>
          <cell r="N58">
            <v>0.375</v>
          </cell>
          <cell r="O58">
            <v>2.5750000000000002</v>
          </cell>
          <cell r="P58">
            <v>0.8207747999999998</v>
          </cell>
          <cell r="Q58">
            <v>0.13819999999999999</v>
          </cell>
          <cell r="R58">
            <v>28.693134799999996</v>
          </cell>
          <cell r="S58">
            <v>43.900496243999996</v>
          </cell>
          <cell r="T58">
            <v>43.9</v>
          </cell>
        </row>
        <row r="59">
          <cell r="F59">
            <v>963277</v>
          </cell>
          <cell r="G59" t="str">
            <v>1шт.</v>
          </cell>
          <cell r="H59">
            <v>4</v>
          </cell>
          <cell r="I59" t="str">
            <v>Обнинскоргсинтез</v>
          </cell>
          <cell r="J59">
            <v>25330</v>
          </cell>
          <cell r="K59">
            <v>1.53</v>
          </cell>
          <cell r="L59">
            <v>967.60599999999999</v>
          </cell>
          <cell r="M59">
            <v>180</v>
          </cell>
          <cell r="N59">
            <v>13.5</v>
          </cell>
          <cell r="O59">
            <v>92.7</v>
          </cell>
          <cell r="P59">
            <v>31.809180000000001</v>
          </cell>
          <cell r="Q59">
            <v>0.13819999999999999</v>
          </cell>
          <cell r="R59">
            <v>1105.7533800000001</v>
          </cell>
          <cell r="S59">
            <v>1691.8026714000002</v>
          </cell>
          <cell r="T59">
            <v>1691.8</v>
          </cell>
        </row>
        <row r="60">
          <cell r="K60">
            <v>1.53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0.13819999999999999</v>
          </cell>
          <cell r="R60">
            <v>0.13819999999999999</v>
          </cell>
          <cell r="S60">
            <v>0.211446</v>
          </cell>
          <cell r="T60">
            <v>0.21</v>
          </cell>
        </row>
        <row r="61">
          <cell r="F61">
            <v>963242</v>
          </cell>
          <cell r="G61" t="str">
            <v>1шт.</v>
          </cell>
          <cell r="H61">
            <v>4</v>
          </cell>
          <cell r="I61" t="str">
            <v>Обнинскоргсинтез</v>
          </cell>
          <cell r="J61">
            <v>23840</v>
          </cell>
          <cell r="K61">
            <v>1.53</v>
          </cell>
          <cell r="L61">
            <v>910.68799999999999</v>
          </cell>
          <cell r="M61">
            <v>180</v>
          </cell>
          <cell r="N61">
            <v>13.5</v>
          </cell>
          <cell r="O61">
            <v>92.7</v>
          </cell>
          <cell r="P61">
            <v>30.10164</v>
          </cell>
          <cell r="Q61">
            <v>0.13819999999999999</v>
          </cell>
          <cell r="R61">
            <v>1047.1278400000001</v>
          </cell>
          <cell r="S61">
            <v>1602.1055952000002</v>
          </cell>
          <cell r="T61">
            <v>1602.11</v>
          </cell>
        </row>
        <row r="62">
          <cell r="F62">
            <v>900312</v>
          </cell>
          <cell r="G62" t="str">
            <v>12шт.</v>
          </cell>
          <cell r="H62">
            <v>540</v>
          </cell>
          <cell r="I62" t="str">
            <v>Обнинскоргсинтез</v>
          </cell>
          <cell r="J62">
            <v>136.9</v>
          </cell>
          <cell r="K62">
            <v>1.53</v>
          </cell>
          <cell r="L62">
            <v>5.2295800000000003</v>
          </cell>
          <cell r="M62">
            <v>1</v>
          </cell>
          <cell r="N62">
            <v>7.4999999999999997E-2</v>
          </cell>
          <cell r="O62">
            <v>0.51500000000000001</v>
          </cell>
          <cell r="P62">
            <v>0.1723374</v>
          </cell>
          <cell r="Q62">
            <v>0.13819999999999999</v>
          </cell>
          <cell r="R62">
            <v>6.1301174000000005</v>
          </cell>
          <cell r="S62">
            <v>9.3790796220000008</v>
          </cell>
          <cell r="T62">
            <v>9.3800000000000008</v>
          </cell>
        </row>
        <row r="63">
          <cell r="F63">
            <v>900313</v>
          </cell>
          <cell r="G63" t="str">
            <v>4шт.</v>
          </cell>
          <cell r="H63">
            <v>200</v>
          </cell>
          <cell r="I63" t="str">
            <v>Обнинскоргсинтез</v>
          </cell>
          <cell r="J63">
            <v>364.4</v>
          </cell>
          <cell r="K63">
            <v>1.53</v>
          </cell>
          <cell r="L63">
            <v>13.920079999999999</v>
          </cell>
          <cell r="M63">
            <v>3</v>
          </cell>
          <cell r="N63">
            <v>0.22499999999999998</v>
          </cell>
          <cell r="O63">
            <v>1.5449999999999999</v>
          </cell>
          <cell r="P63">
            <v>0.46395239999999993</v>
          </cell>
          <cell r="Q63">
            <v>0.13819999999999999</v>
          </cell>
          <cell r="R63">
            <v>16.2922324</v>
          </cell>
          <cell r="S63">
            <v>24.927115571999998</v>
          </cell>
          <cell r="T63">
            <v>24.93</v>
          </cell>
        </row>
        <row r="64">
          <cell r="F64">
            <v>900314</v>
          </cell>
          <cell r="G64" t="str">
            <v>4шт.</v>
          </cell>
          <cell r="H64">
            <v>160</v>
          </cell>
          <cell r="I64" t="str">
            <v>Обнинскоргсинтез</v>
          </cell>
          <cell r="J64">
            <v>470.1</v>
          </cell>
          <cell r="K64">
            <v>1.53</v>
          </cell>
          <cell r="L64">
            <v>17.957819999999998</v>
          </cell>
          <cell r="M64">
            <v>4</v>
          </cell>
          <cell r="N64">
            <v>0.3</v>
          </cell>
          <cell r="O64">
            <v>2.06</v>
          </cell>
          <cell r="P64">
            <v>0.60053459999999992</v>
          </cell>
          <cell r="Q64">
            <v>0.13819999999999999</v>
          </cell>
          <cell r="R64">
            <v>21.056554599999998</v>
          </cell>
          <cell r="S64">
            <v>32.216528537999999</v>
          </cell>
          <cell r="T64">
            <v>32.22</v>
          </cell>
        </row>
        <row r="65">
          <cell r="F65">
            <v>900315</v>
          </cell>
          <cell r="G65" t="str">
            <v>4шт.</v>
          </cell>
          <cell r="H65">
            <v>112</v>
          </cell>
          <cell r="I65" t="str">
            <v>Обнинскоргсинтез</v>
          </cell>
          <cell r="J65">
            <v>586.4</v>
          </cell>
          <cell r="K65">
            <v>1.53</v>
          </cell>
          <cell r="L65">
            <v>22.400479999999998</v>
          </cell>
          <cell r="M65">
            <v>5</v>
          </cell>
          <cell r="N65">
            <v>0.375</v>
          </cell>
          <cell r="O65">
            <v>2.5750000000000002</v>
          </cell>
          <cell r="P65">
            <v>0.74926439999999994</v>
          </cell>
          <cell r="Q65">
            <v>0.13819999999999999</v>
          </cell>
          <cell r="R65">
            <v>26.2379444</v>
          </cell>
          <cell r="S65">
            <v>40.144054932000003</v>
          </cell>
          <cell r="T65">
            <v>40.14</v>
          </cell>
        </row>
        <row r="66">
          <cell r="F66">
            <v>900317</v>
          </cell>
          <cell r="G66" t="str">
            <v>1шт.</v>
          </cell>
          <cell r="H66">
            <v>36</v>
          </cell>
          <cell r="I66" t="str">
            <v>Обнинскоргсинтез</v>
          </cell>
          <cell r="J66">
            <v>2306.6999999999998</v>
          </cell>
          <cell r="K66">
            <v>1.53</v>
          </cell>
          <cell r="L66">
            <v>88.115939999999995</v>
          </cell>
          <cell r="M66">
            <v>20</v>
          </cell>
          <cell r="N66">
            <v>1.5</v>
          </cell>
          <cell r="O66">
            <v>10.3</v>
          </cell>
          <cell r="P66">
            <v>2.9524781999999998</v>
          </cell>
          <cell r="Q66">
            <v>0.13819999999999999</v>
          </cell>
          <cell r="R66">
            <v>103.00661819999999</v>
          </cell>
          <cell r="S66">
            <v>157.600125846</v>
          </cell>
          <cell r="T66">
            <v>157.6</v>
          </cell>
        </row>
        <row r="67">
          <cell r="F67">
            <v>963264</v>
          </cell>
          <cell r="G67" t="str">
            <v>1шт.</v>
          </cell>
          <cell r="H67">
            <v>18</v>
          </cell>
          <cell r="I67" t="str">
            <v>Обнинскоргсинтез</v>
          </cell>
          <cell r="J67">
            <v>7320</v>
          </cell>
          <cell r="K67">
            <v>1.53</v>
          </cell>
          <cell r="L67">
            <v>279.62399999999997</v>
          </cell>
          <cell r="M67">
            <v>60</v>
          </cell>
          <cell r="N67">
            <v>4.5</v>
          </cell>
          <cell r="O67">
            <v>30.900000000000002</v>
          </cell>
          <cell r="P67">
            <v>9.3157199999999971</v>
          </cell>
          <cell r="Q67">
            <v>0.13819999999999999</v>
          </cell>
          <cell r="R67">
            <v>324.47791999999993</v>
          </cell>
          <cell r="S67">
            <v>496.45121759999989</v>
          </cell>
          <cell r="T67">
            <v>496.45</v>
          </cell>
        </row>
        <row r="68">
          <cell r="F68">
            <v>963246</v>
          </cell>
          <cell r="G68" t="str">
            <v>1шт.</v>
          </cell>
          <cell r="H68">
            <v>4</v>
          </cell>
          <cell r="I68" t="str">
            <v>Обнинскоргсинтез</v>
          </cell>
          <cell r="J68">
            <v>23430</v>
          </cell>
          <cell r="K68">
            <v>1.53</v>
          </cell>
          <cell r="L68">
            <v>895.02599999999995</v>
          </cell>
          <cell r="M68">
            <v>205</v>
          </cell>
          <cell r="N68">
            <v>15.375</v>
          </cell>
          <cell r="O68">
            <v>105.575</v>
          </cell>
          <cell r="P68">
            <v>30.01803</v>
          </cell>
          <cell r="Q68">
            <v>0.13819999999999999</v>
          </cell>
          <cell r="R68">
            <v>1046.1322300000002</v>
          </cell>
          <cell r="S68">
            <v>1600.5823119000004</v>
          </cell>
          <cell r="T68">
            <v>1600.58</v>
          </cell>
        </row>
        <row r="69">
          <cell r="F69">
            <v>900318</v>
          </cell>
          <cell r="G69" t="str">
            <v>12шт.</v>
          </cell>
          <cell r="H69">
            <v>540</v>
          </cell>
          <cell r="I69" t="str">
            <v>Обнинскоргсинтез</v>
          </cell>
          <cell r="J69">
            <v>140.69999999999999</v>
          </cell>
          <cell r="K69">
            <v>1.53</v>
          </cell>
          <cell r="L69">
            <v>5.3747399999999992</v>
          </cell>
          <cell r="M69">
            <v>1</v>
          </cell>
          <cell r="N69">
            <v>7.4999999999999997E-2</v>
          </cell>
          <cell r="O69">
            <v>0.51500000000000001</v>
          </cell>
          <cell r="P69">
            <v>0.17669219999999997</v>
          </cell>
          <cell r="Q69">
            <v>0.13819999999999999</v>
          </cell>
          <cell r="R69">
            <v>6.2796321999999991</v>
          </cell>
          <cell r="S69">
            <v>9.6078372659999989</v>
          </cell>
          <cell r="T69">
            <v>9.61</v>
          </cell>
        </row>
        <row r="70">
          <cell r="F70">
            <v>900319</v>
          </cell>
          <cell r="G70" t="str">
            <v>4шт.</v>
          </cell>
          <cell r="H70">
            <v>200</v>
          </cell>
          <cell r="I70" t="str">
            <v>Обнинскоргсинтез</v>
          </cell>
          <cell r="J70">
            <v>386</v>
          </cell>
          <cell r="K70">
            <v>1.53</v>
          </cell>
          <cell r="L70">
            <v>14.745199999999999</v>
          </cell>
          <cell r="M70">
            <v>3</v>
          </cell>
          <cell r="N70">
            <v>0.22499999999999998</v>
          </cell>
          <cell r="O70">
            <v>1.5449999999999999</v>
          </cell>
          <cell r="P70">
            <v>0.48870599999999992</v>
          </cell>
          <cell r="Q70">
            <v>0.13819999999999999</v>
          </cell>
          <cell r="R70">
            <v>17.142106000000002</v>
          </cell>
          <cell r="S70">
            <v>26.227422180000005</v>
          </cell>
          <cell r="T70">
            <v>26.23</v>
          </cell>
        </row>
        <row r="71">
          <cell r="F71">
            <v>900320</v>
          </cell>
          <cell r="G71" t="str">
            <v>4шт.</v>
          </cell>
          <cell r="H71">
            <v>160</v>
          </cell>
          <cell r="I71" t="str">
            <v>Обнинскоргсинтез</v>
          </cell>
          <cell r="J71">
            <v>509.7</v>
          </cell>
          <cell r="K71">
            <v>1.53</v>
          </cell>
          <cell r="L71">
            <v>19.47054</v>
          </cell>
          <cell r="M71">
            <v>4</v>
          </cell>
          <cell r="N71">
            <v>0.3</v>
          </cell>
          <cell r="O71">
            <v>2.06</v>
          </cell>
          <cell r="P71">
            <v>0.64591619999999994</v>
          </cell>
          <cell r="Q71">
            <v>0.13819999999999999</v>
          </cell>
          <cell r="R71">
            <v>22.614656199999999</v>
          </cell>
          <cell r="S71">
            <v>34.600423985999996</v>
          </cell>
          <cell r="T71">
            <v>34.6</v>
          </cell>
        </row>
        <row r="72">
          <cell r="F72">
            <v>900321</v>
          </cell>
          <cell r="G72" t="str">
            <v>4шт.</v>
          </cell>
          <cell r="H72">
            <v>112</v>
          </cell>
          <cell r="I72" t="str">
            <v>Обнинскоргсинтез</v>
          </cell>
          <cell r="J72">
            <v>636</v>
          </cell>
          <cell r="K72">
            <v>1.53</v>
          </cell>
          <cell r="L72">
            <v>24.295199999999998</v>
          </cell>
          <cell r="M72">
            <v>5</v>
          </cell>
          <cell r="N72">
            <v>0.375</v>
          </cell>
          <cell r="O72">
            <v>2.5750000000000002</v>
          </cell>
          <cell r="P72">
            <v>0.80610599999999988</v>
          </cell>
          <cell r="Q72">
            <v>0.13819999999999999</v>
          </cell>
          <cell r="R72">
            <v>28.189505999999998</v>
          </cell>
          <cell r="S72">
            <v>43.129944179999995</v>
          </cell>
          <cell r="T72">
            <v>43.13</v>
          </cell>
        </row>
        <row r="73">
          <cell r="F73">
            <v>900322</v>
          </cell>
          <cell r="G73" t="str">
            <v>1шт.</v>
          </cell>
          <cell r="H73">
            <v>36</v>
          </cell>
          <cell r="I73" t="str">
            <v>Обнинскоргсинтез</v>
          </cell>
          <cell r="J73">
            <v>2521.6</v>
          </cell>
          <cell r="K73">
            <v>1.53</v>
          </cell>
          <cell r="L73">
            <v>96.325119999999984</v>
          </cell>
          <cell r="M73">
            <v>20</v>
          </cell>
          <cell r="N73">
            <v>1.5</v>
          </cell>
          <cell r="O73">
            <v>10.3</v>
          </cell>
          <cell r="P73">
            <v>3.1987535999999994</v>
          </cell>
          <cell r="Q73">
            <v>0.13819999999999999</v>
          </cell>
          <cell r="R73">
            <v>111.46207359999998</v>
          </cell>
          <cell r="S73">
            <v>170.53697260799999</v>
          </cell>
          <cell r="T73">
            <v>170.54</v>
          </cell>
        </row>
        <row r="74">
          <cell r="F74">
            <v>963249</v>
          </cell>
          <cell r="G74" t="str">
            <v>1шт.</v>
          </cell>
          <cell r="H74">
            <v>5</v>
          </cell>
          <cell r="I74" t="str">
            <v>Обнинскоргсинтез</v>
          </cell>
          <cell r="J74">
            <v>11670</v>
          </cell>
          <cell r="K74">
            <v>1.53</v>
          </cell>
          <cell r="L74">
            <v>445.79399999999998</v>
          </cell>
          <cell r="M74">
            <v>80</v>
          </cell>
          <cell r="N74">
            <v>6</v>
          </cell>
          <cell r="O74">
            <v>41.2</v>
          </cell>
          <cell r="P74">
            <v>14.609819999999999</v>
          </cell>
          <cell r="Q74">
            <v>0.13819999999999999</v>
          </cell>
          <cell r="R74">
            <v>507.74201999999997</v>
          </cell>
          <cell r="S74">
            <v>776.8452906</v>
          </cell>
          <cell r="T74">
            <v>776.85</v>
          </cell>
        </row>
        <row r="75">
          <cell r="F75">
            <v>963250</v>
          </cell>
          <cell r="G75" t="str">
            <v>1шт.</v>
          </cell>
          <cell r="H75">
            <v>4</v>
          </cell>
          <cell r="I75" t="str">
            <v>Обнинскоргсинтез</v>
          </cell>
          <cell r="J75">
            <v>23660</v>
          </cell>
          <cell r="K75">
            <v>1.53</v>
          </cell>
          <cell r="L75">
            <v>903.8119999999999</v>
          </cell>
          <cell r="M75">
            <v>205</v>
          </cell>
          <cell r="N75">
            <v>15.375</v>
          </cell>
          <cell r="O75">
            <v>105.575</v>
          </cell>
          <cell r="P75">
            <v>30.281609999999997</v>
          </cell>
          <cell r="Q75">
            <v>0.13819999999999999</v>
          </cell>
          <cell r="R75">
            <v>1055.18181</v>
          </cell>
          <cell r="S75">
            <v>1614.4281693</v>
          </cell>
          <cell r="T75">
            <v>1614.43</v>
          </cell>
        </row>
        <row r="76">
          <cell r="K76">
            <v>1.53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0.13819999999999999</v>
          </cell>
          <cell r="R76">
            <v>0.13819999999999999</v>
          </cell>
          <cell r="S76">
            <v>0.211446</v>
          </cell>
          <cell r="T76">
            <v>0.21</v>
          </cell>
        </row>
        <row r="77">
          <cell r="F77">
            <v>801929</v>
          </cell>
          <cell r="G77" t="str">
            <v>4шт.</v>
          </cell>
          <cell r="H77">
            <v>200</v>
          </cell>
          <cell r="I77" t="str">
            <v>Обнинскоргсинтез</v>
          </cell>
          <cell r="J77">
            <v>380.4</v>
          </cell>
          <cell r="K77">
            <v>1.53</v>
          </cell>
          <cell r="L77">
            <v>14.531279999999999</v>
          </cell>
          <cell r="M77">
            <v>3</v>
          </cell>
          <cell r="N77">
            <v>0.22499999999999998</v>
          </cell>
          <cell r="O77">
            <v>1.5449999999999999</v>
          </cell>
          <cell r="P77">
            <v>0.48228839999999989</v>
          </cell>
          <cell r="Q77">
            <v>0.13819999999999999</v>
          </cell>
          <cell r="R77">
            <v>16.921768400000001</v>
          </cell>
          <cell r="S77">
            <v>25.890305652000002</v>
          </cell>
          <cell r="T77">
            <v>25.89</v>
          </cell>
        </row>
        <row r="78">
          <cell r="F78">
            <v>801930</v>
          </cell>
          <cell r="G78" t="str">
            <v>4шт.</v>
          </cell>
          <cell r="H78">
            <v>160</v>
          </cell>
          <cell r="I78" t="str">
            <v>Обнинскоргсинтез</v>
          </cell>
          <cell r="J78">
            <v>493.9</v>
          </cell>
          <cell r="K78">
            <v>1.53</v>
          </cell>
          <cell r="L78">
            <v>18.866979999999998</v>
          </cell>
          <cell r="M78">
            <v>4</v>
          </cell>
          <cell r="N78">
            <v>0.3</v>
          </cell>
          <cell r="O78">
            <v>2.06</v>
          </cell>
          <cell r="P78">
            <v>0.62780939999999985</v>
          </cell>
          <cell r="Q78">
            <v>0.13819999999999999</v>
          </cell>
          <cell r="R78">
            <v>21.992989399999999</v>
          </cell>
          <cell r="S78">
            <v>33.649273782000002</v>
          </cell>
          <cell r="T78">
            <v>33.65</v>
          </cell>
        </row>
        <row r="79">
          <cell r="F79">
            <v>801931</v>
          </cell>
          <cell r="G79" t="str">
            <v>4шт.</v>
          </cell>
          <cell r="H79">
            <v>112</v>
          </cell>
          <cell r="I79" t="str">
            <v>Обнинскоргсинтез</v>
          </cell>
          <cell r="J79">
            <v>616.20000000000005</v>
          </cell>
          <cell r="K79">
            <v>1.53</v>
          </cell>
          <cell r="L79">
            <v>23.53884</v>
          </cell>
          <cell r="M79">
            <v>5</v>
          </cell>
          <cell r="N79">
            <v>0.375</v>
          </cell>
          <cell r="O79">
            <v>2.5750000000000002</v>
          </cell>
          <cell r="P79">
            <v>0.78341519999999998</v>
          </cell>
          <cell r="Q79">
            <v>0.13819999999999999</v>
          </cell>
          <cell r="R79">
            <v>27.410455200000001</v>
          </cell>
          <cell r="S79">
            <v>41.937996456</v>
          </cell>
          <cell r="T79">
            <v>41.94</v>
          </cell>
        </row>
        <row r="80">
          <cell r="F80">
            <v>900335</v>
          </cell>
          <cell r="G80" t="str">
            <v>4шт.</v>
          </cell>
          <cell r="H80">
            <v>200</v>
          </cell>
          <cell r="I80" t="str">
            <v>Обнинскоргсинтез</v>
          </cell>
          <cell r="J80">
            <v>364.4</v>
          </cell>
          <cell r="K80">
            <v>1.53</v>
          </cell>
          <cell r="L80">
            <v>13.920079999999999</v>
          </cell>
          <cell r="M80">
            <v>3</v>
          </cell>
          <cell r="N80">
            <v>0.22499999999999998</v>
          </cell>
          <cell r="O80">
            <v>1.5449999999999999</v>
          </cell>
          <cell r="P80">
            <v>0.46395239999999993</v>
          </cell>
          <cell r="Q80">
            <v>0.13819999999999999</v>
          </cell>
          <cell r="R80">
            <v>16.2922324</v>
          </cell>
          <cell r="S80">
            <v>24.927115571999998</v>
          </cell>
          <cell r="T80">
            <v>24.93</v>
          </cell>
        </row>
        <row r="81">
          <cell r="F81">
            <v>900336</v>
          </cell>
          <cell r="G81" t="str">
            <v>4шт.</v>
          </cell>
          <cell r="H81">
            <v>160</v>
          </cell>
          <cell r="I81" t="str">
            <v>Обнинскоргсинтез</v>
          </cell>
          <cell r="J81">
            <v>470.1</v>
          </cell>
          <cell r="K81">
            <v>1.53</v>
          </cell>
          <cell r="L81">
            <v>17.957819999999998</v>
          </cell>
          <cell r="M81">
            <v>4</v>
          </cell>
          <cell r="N81">
            <v>0.3</v>
          </cell>
          <cell r="O81">
            <v>2.06</v>
          </cell>
          <cell r="P81">
            <v>0.60053459999999992</v>
          </cell>
          <cell r="Q81">
            <v>0.13819999999999999</v>
          </cell>
          <cell r="R81">
            <v>21.056554599999998</v>
          </cell>
          <cell r="S81">
            <v>32.216528537999999</v>
          </cell>
          <cell r="T81">
            <v>32.22</v>
          </cell>
        </row>
        <row r="82">
          <cell r="F82">
            <v>900337</v>
          </cell>
          <cell r="G82" t="str">
            <v>4шт.</v>
          </cell>
          <cell r="H82">
            <v>112</v>
          </cell>
          <cell r="I82" t="str">
            <v>Обнинскоргсинтез</v>
          </cell>
          <cell r="J82">
            <v>586.4</v>
          </cell>
          <cell r="K82">
            <v>1.53</v>
          </cell>
          <cell r="L82">
            <v>22.400479999999998</v>
          </cell>
          <cell r="M82">
            <v>5</v>
          </cell>
          <cell r="N82">
            <v>0.375</v>
          </cell>
          <cell r="O82">
            <v>2.5750000000000002</v>
          </cell>
          <cell r="P82">
            <v>0.74926439999999994</v>
          </cell>
          <cell r="Q82">
            <v>0.13819999999999999</v>
          </cell>
          <cell r="R82">
            <v>26.2379444</v>
          </cell>
          <cell r="S82">
            <v>40.144054932000003</v>
          </cell>
          <cell r="T82">
            <v>40.14</v>
          </cell>
        </row>
        <row r="83">
          <cell r="F83">
            <v>900338</v>
          </cell>
          <cell r="G83" t="str">
            <v>1шт.</v>
          </cell>
          <cell r="H83">
            <v>36</v>
          </cell>
          <cell r="I83" t="str">
            <v>Обнинскоргсинтез</v>
          </cell>
          <cell r="J83">
            <v>2306.6999999999998</v>
          </cell>
          <cell r="K83">
            <v>1.53</v>
          </cell>
          <cell r="L83">
            <v>88.115939999999995</v>
          </cell>
          <cell r="M83">
            <v>20</v>
          </cell>
          <cell r="N83">
            <v>1.5</v>
          </cell>
          <cell r="O83">
            <v>10.3</v>
          </cell>
          <cell r="P83">
            <v>2.9524781999999998</v>
          </cell>
          <cell r="Q83">
            <v>0.13819999999999999</v>
          </cell>
          <cell r="R83">
            <v>103.00661819999999</v>
          </cell>
          <cell r="S83">
            <v>157.600125846</v>
          </cell>
          <cell r="T83">
            <v>157.6</v>
          </cell>
        </row>
        <row r="84">
          <cell r="F84">
            <v>900330</v>
          </cell>
          <cell r="G84" t="str">
            <v>4шт.</v>
          </cell>
          <cell r="H84">
            <v>200</v>
          </cell>
          <cell r="I84" t="str">
            <v>Обнинскоргсинтез</v>
          </cell>
          <cell r="J84">
            <v>386</v>
          </cell>
          <cell r="K84">
            <v>1.53</v>
          </cell>
          <cell r="L84">
            <v>14.745199999999999</v>
          </cell>
          <cell r="M84">
            <v>3</v>
          </cell>
          <cell r="N84">
            <v>0.22499999999999998</v>
          </cell>
          <cell r="O84">
            <v>1.5449999999999999</v>
          </cell>
          <cell r="P84">
            <v>0.48870599999999992</v>
          </cell>
          <cell r="Q84">
            <v>0.13819999999999999</v>
          </cell>
          <cell r="R84">
            <v>17.142106000000002</v>
          </cell>
          <cell r="S84">
            <v>26.227422180000005</v>
          </cell>
          <cell r="T84">
            <v>26.23</v>
          </cell>
        </row>
        <row r="85">
          <cell r="F85">
            <v>900331</v>
          </cell>
          <cell r="G85" t="str">
            <v>4шт.</v>
          </cell>
          <cell r="H85">
            <v>160</v>
          </cell>
          <cell r="I85" t="str">
            <v>Обнинскоргсинтез</v>
          </cell>
          <cell r="J85">
            <v>509.7</v>
          </cell>
          <cell r="K85">
            <v>1.53</v>
          </cell>
          <cell r="L85">
            <v>19.47054</v>
          </cell>
          <cell r="M85">
            <v>4</v>
          </cell>
          <cell r="N85">
            <v>0.3</v>
          </cell>
          <cell r="O85">
            <v>2.06</v>
          </cell>
          <cell r="P85">
            <v>0.64591619999999994</v>
          </cell>
          <cell r="Q85">
            <v>0.13819999999999999</v>
          </cell>
          <cell r="R85">
            <v>22.614656199999999</v>
          </cell>
          <cell r="S85">
            <v>34.600423985999996</v>
          </cell>
          <cell r="T85">
            <v>34.6</v>
          </cell>
        </row>
        <row r="86">
          <cell r="F86">
            <v>900332</v>
          </cell>
          <cell r="G86" t="str">
            <v>4шт.</v>
          </cell>
          <cell r="H86">
            <v>112</v>
          </cell>
          <cell r="I86" t="str">
            <v>Обнинскоргсинтез</v>
          </cell>
          <cell r="J86">
            <v>636</v>
          </cell>
          <cell r="K86">
            <v>1.53</v>
          </cell>
          <cell r="L86">
            <v>24.295199999999998</v>
          </cell>
          <cell r="M86">
            <v>5</v>
          </cell>
          <cell r="N86">
            <v>0.375</v>
          </cell>
          <cell r="O86">
            <v>2.5750000000000002</v>
          </cell>
          <cell r="P86">
            <v>0.80610599999999988</v>
          </cell>
          <cell r="Q86">
            <v>0.13819999999999999</v>
          </cell>
          <cell r="R86">
            <v>28.189505999999998</v>
          </cell>
          <cell r="S86">
            <v>43.129944179999995</v>
          </cell>
          <cell r="T86">
            <v>43.13</v>
          </cell>
        </row>
        <row r="87">
          <cell r="F87">
            <v>900333</v>
          </cell>
          <cell r="G87" t="str">
            <v>1шт.</v>
          </cell>
          <cell r="H87">
            <v>36</v>
          </cell>
          <cell r="I87" t="str">
            <v>Обнинскоргсинтез</v>
          </cell>
          <cell r="J87">
            <v>2521.6</v>
          </cell>
          <cell r="K87">
            <v>1.53</v>
          </cell>
          <cell r="L87">
            <v>96.325119999999984</v>
          </cell>
          <cell r="M87">
            <v>20</v>
          </cell>
          <cell r="N87">
            <v>1.5</v>
          </cell>
          <cell r="O87">
            <v>10.3</v>
          </cell>
          <cell r="P87">
            <v>3.1987535999999994</v>
          </cell>
          <cell r="Q87">
            <v>0.13819999999999999</v>
          </cell>
          <cell r="R87">
            <v>111.46207359999998</v>
          </cell>
          <cell r="S87">
            <v>170.53697260799999</v>
          </cell>
          <cell r="T87">
            <v>170.54</v>
          </cell>
        </row>
        <row r="88">
          <cell r="K88">
            <v>1.53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0.13819999999999999</v>
          </cell>
          <cell r="R88">
            <v>0.13819999999999999</v>
          </cell>
          <cell r="S88">
            <v>0.211446</v>
          </cell>
          <cell r="T88">
            <v>0.21</v>
          </cell>
        </row>
        <row r="89">
          <cell r="F89">
            <v>900354</v>
          </cell>
          <cell r="G89" t="str">
            <v>1шт.</v>
          </cell>
          <cell r="H89">
            <v>36</v>
          </cell>
          <cell r="I89" t="str">
            <v>Обнинскоргсинтез</v>
          </cell>
          <cell r="J89">
            <v>5166.6000000000004</v>
          </cell>
          <cell r="K89">
            <v>1.53</v>
          </cell>
          <cell r="L89">
            <v>197.36412000000001</v>
          </cell>
          <cell r="M89">
            <v>20</v>
          </cell>
          <cell r="N89">
            <v>1.5</v>
          </cell>
          <cell r="O89">
            <v>10.3</v>
          </cell>
          <cell r="P89">
            <v>6.2299236000000002</v>
          </cell>
          <cell r="Q89">
            <v>0.13819999999999999</v>
          </cell>
          <cell r="R89">
            <v>215.53224360000004</v>
          </cell>
          <cell r="S89">
            <v>329.7643327080001</v>
          </cell>
          <cell r="T89">
            <v>329.76</v>
          </cell>
        </row>
        <row r="90">
          <cell r="F90">
            <v>900355</v>
          </cell>
          <cell r="G90" t="str">
            <v>1шт.</v>
          </cell>
          <cell r="H90">
            <v>4</v>
          </cell>
          <cell r="I90" t="str">
            <v>Обнинскоргсинтез</v>
          </cell>
          <cell r="J90">
            <v>53159.9</v>
          </cell>
          <cell r="K90">
            <v>1.53</v>
          </cell>
          <cell r="L90">
            <v>2030.7081799999999</v>
          </cell>
          <cell r="M90">
            <v>180</v>
          </cell>
          <cell r="N90">
            <v>13.5</v>
          </cell>
          <cell r="O90">
            <v>92.7</v>
          </cell>
          <cell r="P90">
            <v>63.702245399999995</v>
          </cell>
          <cell r="Q90">
            <v>0.13819999999999999</v>
          </cell>
          <cell r="R90">
            <v>2200.7486253999996</v>
          </cell>
          <cell r="S90">
            <v>3367.1453968619994</v>
          </cell>
          <cell r="T90">
            <v>3367.15</v>
          </cell>
        </row>
        <row r="91">
          <cell r="F91">
            <v>900352</v>
          </cell>
          <cell r="G91" t="str">
            <v>1шт.</v>
          </cell>
          <cell r="H91">
            <v>36</v>
          </cell>
          <cell r="I91" t="str">
            <v>Обнинскоргсинтез</v>
          </cell>
          <cell r="J91">
            <v>5079.8999999999996</v>
          </cell>
          <cell r="K91">
            <v>1.53</v>
          </cell>
          <cell r="L91">
            <v>194.05217999999996</v>
          </cell>
          <cell r="M91">
            <v>20</v>
          </cell>
          <cell r="N91">
            <v>1.5</v>
          </cell>
          <cell r="O91">
            <v>10.3</v>
          </cell>
          <cell r="P91">
            <v>6.1305653999999992</v>
          </cell>
          <cell r="Q91">
            <v>0.13819999999999999</v>
          </cell>
          <cell r="R91">
            <v>212.12094539999998</v>
          </cell>
          <cell r="S91">
            <v>324.54504646199996</v>
          </cell>
          <cell r="T91">
            <v>324.55</v>
          </cell>
        </row>
        <row r="92">
          <cell r="F92">
            <v>900353</v>
          </cell>
          <cell r="G92" t="str">
            <v>1шт.</v>
          </cell>
          <cell r="H92">
            <v>4</v>
          </cell>
          <cell r="I92" t="str">
            <v>Обнинскоргсинтез</v>
          </cell>
          <cell r="J92">
            <v>53406</v>
          </cell>
          <cell r="K92">
            <v>1.53</v>
          </cell>
          <cell r="L92">
            <v>2040.1091999999999</v>
          </cell>
          <cell r="M92">
            <v>180</v>
          </cell>
          <cell r="N92">
            <v>13.5</v>
          </cell>
          <cell r="O92">
            <v>92.7</v>
          </cell>
          <cell r="P92">
            <v>63.984275999999987</v>
          </cell>
          <cell r="Q92">
            <v>0.13819999999999999</v>
          </cell>
          <cell r="R92">
            <v>2210.4316759999997</v>
          </cell>
          <cell r="S92">
            <v>3381.9604642799995</v>
          </cell>
          <cell r="T92">
            <v>3381.96</v>
          </cell>
        </row>
        <row r="93">
          <cell r="F93">
            <v>122462</v>
          </cell>
          <cell r="G93" t="str">
            <v>2шт.</v>
          </cell>
          <cell r="H93">
            <v>60</v>
          </cell>
          <cell r="I93" t="str">
            <v>Обнинскоргсинтез</v>
          </cell>
          <cell r="J93">
            <v>1644.9</v>
          </cell>
          <cell r="K93">
            <v>1.53</v>
          </cell>
          <cell r="L93">
            <v>62.835180000000001</v>
          </cell>
          <cell r="M93">
            <v>10</v>
          </cell>
          <cell r="N93">
            <v>0.75</v>
          </cell>
          <cell r="O93">
            <v>5.15</v>
          </cell>
          <cell r="P93">
            <v>2.0395553999999998</v>
          </cell>
          <cell r="Q93">
            <v>0.13819999999999999</v>
          </cell>
          <cell r="R93">
            <v>70.912935399999995</v>
          </cell>
          <cell r="S93">
            <v>108.49679116199999</v>
          </cell>
          <cell r="T93">
            <v>108.5</v>
          </cell>
        </row>
        <row r="94">
          <cell r="F94">
            <v>122442</v>
          </cell>
          <cell r="G94" t="str">
            <v>1шт.</v>
          </cell>
          <cell r="H94">
            <v>36</v>
          </cell>
          <cell r="I94">
            <v>2800</v>
          </cell>
          <cell r="J94">
            <v>3050</v>
          </cell>
          <cell r="K94">
            <v>1.544</v>
          </cell>
          <cell r="L94">
            <v>116.50999999999999</v>
          </cell>
          <cell r="M94">
            <v>18</v>
          </cell>
          <cell r="N94">
            <v>1.3499999999999999</v>
          </cell>
          <cell r="O94">
            <v>9.27</v>
          </cell>
          <cell r="P94">
            <v>3.7733999999999996</v>
          </cell>
          <cell r="Q94">
            <v>0.13819999999999999</v>
          </cell>
          <cell r="R94">
            <v>131.04159999999999</v>
          </cell>
          <cell r="S94">
            <v>202.3282304</v>
          </cell>
          <cell r="T94">
            <v>202.33</v>
          </cell>
        </row>
        <row r="95">
          <cell r="F95">
            <v>963291</v>
          </cell>
          <cell r="G95" t="str">
            <v>1шт.</v>
          </cell>
          <cell r="H95">
            <v>4</v>
          </cell>
          <cell r="I95">
            <v>32800</v>
          </cell>
          <cell r="J95">
            <v>27500</v>
          </cell>
          <cell r="K95">
            <v>1.544</v>
          </cell>
          <cell r="L95">
            <v>1050.5</v>
          </cell>
          <cell r="M95">
            <v>205</v>
          </cell>
          <cell r="N95">
            <v>15.375</v>
          </cell>
          <cell r="O95">
            <v>105.575</v>
          </cell>
          <cell r="P95">
            <v>34.682250000000003</v>
          </cell>
          <cell r="Q95">
            <v>0.13819999999999999</v>
          </cell>
          <cell r="R95">
            <v>1206.2704500000002</v>
          </cell>
          <cell r="S95">
            <v>1862.4815748000003</v>
          </cell>
          <cell r="T95">
            <v>1862.48</v>
          </cell>
        </row>
        <row r="96">
          <cell r="F96">
            <v>122465</v>
          </cell>
          <cell r="G96" t="str">
            <v>1шт.</v>
          </cell>
          <cell r="H96">
            <v>36</v>
          </cell>
          <cell r="I96" t="str">
            <v>Обнинскоргсинтез</v>
          </cell>
          <cell r="J96">
            <v>3390</v>
          </cell>
          <cell r="K96">
            <v>1.53</v>
          </cell>
          <cell r="L96">
            <v>129.49799999999999</v>
          </cell>
          <cell r="M96">
            <v>20</v>
          </cell>
          <cell r="N96">
            <v>1.5</v>
          </cell>
          <cell r="O96">
            <v>10.3</v>
          </cell>
          <cell r="P96">
            <v>4.1939399999999996</v>
          </cell>
          <cell r="Q96">
            <v>0.13819999999999999</v>
          </cell>
          <cell r="R96">
            <v>145.63014000000001</v>
          </cell>
          <cell r="S96">
            <v>222.81411420000003</v>
          </cell>
          <cell r="T96">
            <v>222.81</v>
          </cell>
        </row>
        <row r="97">
          <cell r="F97">
            <v>963290</v>
          </cell>
          <cell r="G97" t="str">
            <v>1шт.</v>
          </cell>
          <cell r="H97">
            <v>4</v>
          </cell>
          <cell r="I97" t="str">
            <v>Обнинскоргсинтез</v>
          </cell>
          <cell r="J97">
            <v>35020</v>
          </cell>
          <cell r="K97">
            <v>1.53</v>
          </cell>
          <cell r="L97">
            <v>1337.7639999999999</v>
          </cell>
          <cell r="M97">
            <v>205</v>
          </cell>
          <cell r="N97">
            <v>15.375</v>
          </cell>
          <cell r="O97">
            <v>105.575</v>
          </cell>
          <cell r="P97">
            <v>43.300169999999994</v>
          </cell>
          <cell r="Q97">
            <v>0.13819999999999999</v>
          </cell>
          <cell r="R97">
            <v>1502.15237</v>
          </cell>
          <cell r="S97">
            <v>2298.2931260999999</v>
          </cell>
          <cell r="T97">
            <v>2298.29</v>
          </cell>
        </row>
        <row r="98">
          <cell r="F98">
            <v>122443</v>
          </cell>
          <cell r="G98" t="str">
            <v>4шт.</v>
          </cell>
          <cell r="H98">
            <v>112</v>
          </cell>
          <cell r="I98" t="str">
            <v>Обнинскоргсинтез</v>
          </cell>
          <cell r="J98">
            <v>875</v>
          </cell>
          <cell r="K98">
            <v>1.53</v>
          </cell>
          <cell r="L98">
            <v>33.424999999999997</v>
          </cell>
          <cell r="M98">
            <v>5</v>
          </cell>
          <cell r="N98">
            <v>0.375</v>
          </cell>
          <cell r="O98">
            <v>2.5750000000000002</v>
          </cell>
          <cell r="P98">
            <v>1.08</v>
          </cell>
          <cell r="Q98">
            <v>0.13819999999999999</v>
          </cell>
          <cell r="R98">
            <v>37.593199999999996</v>
          </cell>
          <cell r="S98">
            <v>57.517595999999998</v>
          </cell>
          <cell r="T98">
            <v>57.52</v>
          </cell>
        </row>
        <row r="99">
          <cell r="F99">
            <v>122444</v>
          </cell>
          <cell r="G99" t="str">
            <v>1шт.</v>
          </cell>
          <cell r="H99" t="e">
            <v>#DIV/0!</v>
          </cell>
          <cell r="J99">
            <v>2711</v>
          </cell>
          <cell r="K99">
            <v>1.544</v>
          </cell>
          <cell r="L99">
            <v>103.56019999999999</v>
          </cell>
          <cell r="M99">
            <v>18</v>
          </cell>
          <cell r="N99">
            <v>1.3499999999999999</v>
          </cell>
          <cell r="O99">
            <v>9.27</v>
          </cell>
          <cell r="P99">
            <v>3.3849059999999995</v>
          </cell>
          <cell r="Q99">
            <v>0.13819999999999999</v>
          </cell>
          <cell r="R99">
            <v>117.70330599999998</v>
          </cell>
          <cell r="S99">
            <v>181.73390446399998</v>
          </cell>
          <cell r="T99">
            <v>181.73</v>
          </cell>
        </row>
        <row r="100">
          <cell r="F100">
            <v>963292</v>
          </cell>
          <cell r="G100" t="str">
            <v>1шт.</v>
          </cell>
          <cell r="H100">
            <v>4</v>
          </cell>
          <cell r="I100" t="str">
            <v>Обнинскоргсинтез</v>
          </cell>
          <cell r="J100">
            <v>31500</v>
          </cell>
          <cell r="K100">
            <v>1.53</v>
          </cell>
          <cell r="L100">
            <v>1203.3</v>
          </cell>
          <cell r="M100">
            <v>205</v>
          </cell>
          <cell r="N100">
            <v>15.375</v>
          </cell>
          <cell r="O100">
            <v>105.575</v>
          </cell>
          <cell r="P100">
            <v>39.266249999999999</v>
          </cell>
          <cell r="Q100">
            <v>0.13819999999999999</v>
          </cell>
          <cell r="R100">
            <v>1363.65445</v>
          </cell>
          <cell r="S100">
            <v>2086.3913084999999</v>
          </cell>
          <cell r="T100">
            <v>2086.39</v>
          </cell>
        </row>
        <row r="101">
          <cell r="F101">
            <v>122466</v>
          </cell>
          <cell r="G101" t="str">
            <v>1шт.</v>
          </cell>
          <cell r="H101">
            <v>36</v>
          </cell>
          <cell r="I101" t="str">
            <v>Обнинскоргсинтез</v>
          </cell>
          <cell r="J101">
            <v>2920</v>
          </cell>
          <cell r="K101">
            <v>1.53</v>
          </cell>
          <cell r="L101">
            <v>111.544</v>
          </cell>
          <cell r="M101">
            <v>20</v>
          </cell>
          <cell r="N101">
            <v>1.5</v>
          </cell>
          <cell r="O101">
            <v>10.3</v>
          </cell>
          <cell r="P101">
            <v>3.6553199999999997</v>
          </cell>
          <cell r="Q101">
            <v>0.13819999999999999</v>
          </cell>
          <cell r="R101">
            <v>127.13751999999999</v>
          </cell>
          <cell r="S101">
            <v>194.5204056</v>
          </cell>
          <cell r="T101">
            <v>194.52</v>
          </cell>
        </row>
        <row r="102">
          <cell r="F102">
            <v>963272</v>
          </cell>
          <cell r="G102" t="str">
            <v>1шт.</v>
          </cell>
          <cell r="H102">
            <v>4</v>
          </cell>
          <cell r="I102" t="str">
            <v>Обнинскоргсинтез</v>
          </cell>
          <cell r="J102">
            <v>29670</v>
          </cell>
          <cell r="K102">
            <v>1.53</v>
          </cell>
          <cell r="L102">
            <v>1133.394</v>
          </cell>
          <cell r="M102">
            <v>205</v>
          </cell>
          <cell r="N102">
            <v>15.375</v>
          </cell>
          <cell r="O102">
            <v>105.575</v>
          </cell>
          <cell r="P102">
            <v>37.169069999999998</v>
          </cell>
          <cell r="Q102">
            <v>0.13819999999999999</v>
          </cell>
          <cell r="R102">
            <v>1291.6512700000001</v>
          </cell>
          <cell r="S102">
            <v>1976.2264431000001</v>
          </cell>
          <cell r="T102">
            <v>1976.23</v>
          </cell>
        </row>
        <row r="103">
          <cell r="F103">
            <v>122420</v>
          </cell>
          <cell r="G103" t="str">
            <v>4шт.</v>
          </cell>
          <cell r="H103">
            <v>112</v>
          </cell>
          <cell r="I103" t="str">
            <v>Обнинскоргсинтез</v>
          </cell>
          <cell r="J103">
            <v>590.9</v>
          </cell>
          <cell r="K103">
            <v>1.53</v>
          </cell>
          <cell r="L103">
            <v>22.572379999999999</v>
          </cell>
          <cell r="M103">
            <v>5</v>
          </cell>
          <cell r="N103">
            <v>0.375</v>
          </cell>
          <cell r="O103">
            <v>2.5750000000000002</v>
          </cell>
          <cell r="P103">
            <v>0.75442139999999991</v>
          </cell>
          <cell r="Q103">
            <v>0.13819999999999999</v>
          </cell>
          <cell r="R103">
            <v>26.415001399999998</v>
          </cell>
          <cell r="S103">
            <v>40.414952141999997</v>
          </cell>
          <cell r="T103">
            <v>40.409999999999997</v>
          </cell>
        </row>
        <row r="104">
          <cell r="F104">
            <v>122421</v>
          </cell>
          <cell r="G104" t="str">
            <v>1шт.</v>
          </cell>
          <cell r="H104">
            <v>36</v>
          </cell>
          <cell r="I104" t="str">
            <v>Обнинскоргсинтез</v>
          </cell>
          <cell r="J104">
            <v>2287.8000000000002</v>
          </cell>
          <cell r="K104">
            <v>1.53</v>
          </cell>
          <cell r="L104">
            <v>87.393960000000007</v>
          </cell>
          <cell r="M104">
            <v>20</v>
          </cell>
          <cell r="N104">
            <v>1.5</v>
          </cell>
          <cell r="O104">
            <v>10.3</v>
          </cell>
          <cell r="P104">
            <v>2.9308187999999999</v>
          </cell>
          <cell r="Q104">
            <v>0.13819999999999999</v>
          </cell>
          <cell r="R104">
            <v>102.2629788</v>
          </cell>
          <cell r="S104">
            <v>156.462357564</v>
          </cell>
          <cell r="T104">
            <v>156.46</v>
          </cell>
        </row>
        <row r="105">
          <cell r="F105">
            <v>122422</v>
          </cell>
          <cell r="G105" t="str">
            <v>1шт.</v>
          </cell>
          <cell r="H105">
            <v>24</v>
          </cell>
          <cell r="I105" t="str">
            <v>Обнинскоргсинтез</v>
          </cell>
          <cell r="J105">
            <v>3415.2</v>
          </cell>
          <cell r="K105">
            <v>1.53</v>
          </cell>
          <cell r="L105">
            <v>130.46063999999998</v>
          </cell>
          <cell r="M105">
            <v>30</v>
          </cell>
          <cell r="N105">
            <v>2.25</v>
          </cell>
          <cell r="O105">
            <v>15.450000000000001</v>
          </cell>
          <cell r="P105">
            <v>4.3773191999999987</v>
          </cell>
          <cell r="Q105">
            <v>0.13819999999999999</v>
          </cell>
          <cell r="R105">
            <v>152.67615919999997</v>
          </cell>
          <cell r="S105">
            <v>233.59452357599997</v>
          </cell>
          <cell r="T105">
            <v>233.59</v>
          </cell>
        </row>
        <row r="106">
          <cell r="F106">
            <v>963273</v>
          </cell>
          <cell r="G106" t="str">
            <v>1шт.</v>
          </cell>
          <cell r="H106">
            <v>4</v>
          </cell>
          <cell r="I106" t="str">
            <v>Обнинскоргсинтез</v>
          </cell>
          <cell r="J106">
            <v>23210</v>
          </cell>
          <cell r="K106">
            <v>1.53</v>
          </cell>
          <cell r="L106">
            <v>886.62199999999996</v>
          </cell>
          <cell r="M106">
            <v>205</v>
          </cell>
          <cell r="N106">
            <v>15.375</v>
          </cell>
          <cell r="O106">
            <v>105.575</v>
          </cell>
          <cell r="P106">
            <v>29.765909999999998</v>
          </cell>
          <cell r="Q106">
            <v>0.13819999999999999</v>
          </cell>
          <cell r="R106">
            <v>1037.4761100000001</v>
          </cell>
          <cell r="S106">
            <v>1587.3384483000002</v>
          </cell>
          <cell r="T106">
            <v>1587.34</v>
          </cell>
        </row>
        <row r="107">
          <cell r="F107">
            <v>122424</v>
          </cell>
          <cell r="G107" t="str">
            <v>4шт.</v>
          </cell>
          <cell r="H107">
            <v>112</v>
          </cell>
          <cell r="I107" t="str">
            <v>Обнинскоргсинтез</v>
          </cell>
          <cell r="J107">
            <v>625.70000000000005</v>
          </cell>
          <cell r="K107">
            <v>1.53</v>
          </cell>
          <cell r="L107">
            <v>23.90174</v>
          </cell>
          <cell r="M107">
            <v>5</v>
          </cell>
          <cell r="N107">
            <v>0.375</v>
          </cell>
          <cell r="O107">
            <v>2.5750000000000002</v>
          </cell>
          <cell r="P107">
            <v>0.79430219999999996</v>
          </cell>
          <cell r="Q107">
            <v>0.13819999999999999</v>
          </cell>
          <cell r="R107">
            <v>27.784242200000001</v>
          </cell>
          <cell r="S107">
            <v>42.509890566000003</v>
          </cell>
          <cell r="T107">
            <v>42.51</v>
          </cell>
        </row>
        <row r="108">
          <cell r="F108">
            <v>122467</v>
          </cell>
          <cell r="G108" t="str">
            <v>1шт.</v>
          </cell>
          <cell r="H108">
            <v>36</v>
          </cell>
          <cell r="I108" t="str">
            <v>Обнинскоргсинтез</v>
          </cell>
          <cell r="J108">
            <v>2438</v>
          </cell>
          <cell r="K108">
            <v>1.53</v>
          </cell>
          <cell r="L108">
            <v>93.131599999999992</v>
          </cell>
          <cell r="M108">
            <v>20</v>
          </cell>
          <cell r="N108">
            <v>1.5</v>
          </cell>
          <cell r="O108">
            <v>10.3</v>
          </cell>
          <cell r="P108">
            <v>3.1029479999999996</v>
          </cell>
          <cell r="Q108">
            <v>0.13819999999999999</v>
          </cell>
          <cell r="R108">
            <v>108.17274799999998</v>
          </cell>
          <cell r="S108">
            <v>165.50430443999997</v>
          </cell>
          <cell r="T108">
            <v>165.5</v>
          </cell>
        </row>
        <row r="109">
          <cell r="F109">
            <v>122425</v>
          </cell>
          <cell r="G109" t="str">
            <v>1шт.</v>
          </cell>
          <cell r="H109">
            <v>24</v>
          </cell>
          <cell r="I109" t="str">
            <v>Обнинскоргсинтез</v>
          </cell>
          <cell r="J109">
            <v>3638.4</v>
          </cell>
          <cell r="K109">
            <v>1.53</v>
          </cell>
          <cell r="L109">
            <v>138.98687999999999</v>
          </cell>
          <cell r="M109">
            <v>30</v>
          </cell>
          <cell r="N109">
            <v>2.25</v>
          </cell>
          <cell r="O109">
            <v>15.450000000000001</v>
          </cell>
          <cell r="P109">
            <v>4.6331063999999991</v>
          </cell>
          <cell r="Q109">
            <v>0.13819999999999999</v>
          </cell>
          <cell r="R109">
            <v>161.45818639999999</v>
          </cell>
          <cell r="S109">
            <v>247.03102519199999</v>
          </cell>
          <cell r="T109">
            <v>247.03</v>
          </cell>
        </row>
        <row r="110">
          <cell r="F110">
            <v>963275</v>
          </cell>
          <cell r="G110" t="str">
            <v>1шт.</v>
          </cell>
          <cell r="H110">
            <v>4</v>
          </cell>
          <cell r="I110" t="str">
            <v>Обнинскоргсинтез</v>
          </cell>
          <cell r="J110">
            <v>24740</v>
          </cell>
          <cell r="K110">
            <v>1.53</v>
          </cell>
          <cell r="L110">
            <v>945.06799999999998</v>
          </cell>
          <cell r="M110">
            <v>205</v>
          </cell>
          <cell r="N110">
            <v>15.375</v>
          </cell>
          <cell r="O110">
            <v>105.575</v>
          </cell>
          <cell r="P110">
            <v>31.519289999999998</v>
          </cell>
          <cell r="Q110">
            <v>0.13819999999999999</v>
          </cell>
          <cell r="R110">
            <v>1097.6754900000001</v>
          </cell>
          <cell r="S110">
            <v>1679.4434997000001</v>
          </cell>
          <cell r="T110">
            <v>1679.44</v>
          </cell>
        </row>
        <row r="111">
          <cell r="F111">
            <v>122445</v>
          </cell>
          <cell r="G111" t="str">
            <v>4шт.</v>
          </cell>
          <cell r="H111">
            <v>112</v>
          </cell>
          <cell r="I111" t="str">
            <v>Обнинскоргсинтез</v>
          </cell>
          <cell r="J111">
            <v>647.6</v>
          </cell>
          <cell r="K111">
            <v>1.53</v>
          </cell>
          <cell r="L111">
            <v>24.738319999999998</v>
          </cell>
          <cell r="M111">
            <v>5</v>
          </cell>
          <cell r="N111">
            <v>0.375</v>
          </cell>
          <cell r="O111">
            <v>2.5750000000000002</v>
          </cell>
          <cell r="P111">
            <v>0.81939959999999989</v>
          </cell>
          <cell r="Q111">
            <v>0.13819999999999999</v>
          </cell>
          <cell r="R111">
            <v>28.645919599999999</v>
          </cell>
          <cell r="S111">
            <v>43.828256988</v>
          </cell>
          <cell r="T111">
            <v>43.83</v>
          </cell>
        </row>
        <row r="112">
          <cell r="F112">
            <v>122446</v>
          </cell>
          <cell r="G112" t="str">
            <v>1шт.</v>
          </cell>
          <cell r="H112">
            <v>0.8789326961369972</v>
          </cell>
          <cell r="I112">
            <v>2511</v>
          </cell>
          <cell r="J112">
            <v>2207</v>
          </cell>
          <cell r="K112">
            <v>1.53</v>
          </cell>
          <cell r="L112">
            <v>84.307400000000001</v>
          </cell>
          <cell r="M112">
            <v>18</v>
          </cell>
          <cell r="N112">
            <v>1.3499999999999999</v>
          </cell>
          <cell r="O112">
            <v>9.27</v>
          </cell>
          <cell r="P112">
            <v>2.8073219999999997</v>
          </cell>
          <cell r="Q112">
            <v>0.13819999999999999</v>
          </cell>
          <cell r="R112">
            <v>97.872921999999988</v>
          </cell>
          <cell r="S112">
            <v>149.74557066</v>
          </cell>
          <cell r="T112">
            <v>149.75</v>
          </cell>
        </row>
        <row r="113">
          <cell r="F113">
            <v>963293</v>
          </cell>
          <cell r="G113" t="str">
            <v>1шт.</v>
          </cell>
          <cell r="H113">
            <v>4</v>
          </cell>
          <cell r="I113">
            <v>25680</v>
          </cell>
          <cell r="J113">
            <v>22500</v>
          </cell>
          <cell r="K113">
            <v>1.53</v>
          </cell>
          <cell r="L113">
            <v>859.5</v>
          </cell>
          <cell r="M113">
            <v>180</v>
          </cell>
          <cell r="N113">
            <v>13.5</v>
          </cell>
          <cell r="O113">
            <v>92.7</v>
          </cell>
          <cell r="P113">
            <v>28.565999999999999</v>
          </cell>
          <cell r="Q113">
            <v>0.13819999999999999</v>
          </cell>
          <cell r="R113">
            <v>994.40420000000006</v>
          </cell>
          <cell r="S113">
            <v>1521.4384260000002</v>
          </cell>
          <cell r="T113">
            <v>1521.44</v>
          </cell>
        </row>
        <row r="114">
          <cell r="F114">
            <v>122447</v>
          </cell>
          <cell r="G114" t="str">
            <v>1шт.</v>
          </cell>
          <cell r="H114">
            <v>36</v>
          </cell>
          <cell r="I114" t="str">
            <v>Обнинскоргсинтез</v>
          </cell>
          <cell r="J114">
            <v>2632.7</v>
          </cell>
          <cell r="K114">
            <v>1.53</v>
          </cell>
          <cell r="L114">
            <v>100.56913999999999</v>
          </cell>
          <cell r="M114">
            <v>20</v>
          </cell>
          <cell r="N114">
            <v>1.5</v>
          </cell>
          <cell r="O114">
            <v>10.3</v>
          </cell>
          <cell r="P114">
            <v>3.3260741999999994</v>
          </cell>
          <cell r="Q114">
            <v>0.13819999999999999</v>
          </cell>
          <cell r="R114">
            <v>115.83341419999998</v>
          </cell>
          <cell r="S114">
            <v>177.22512372599996</v>
          </cell>
          <cell r="T114">
            <v>177.23</v>
          </cell>
        </row>
        <row r="115">
          <cell r="F115">
            <v>122448</v>
          </cell>
          <cell r="G115" t="str">
            <v>1шт.</v>
          </cell>
          <cell r="H115">
            <v>36</v>
          </cell>
          <cell r="I115" t="str">
            <v>Обнинскоргсинтез</v>
          </cell>
          <cell r="J115">
            <v>3171.5</v>
          </cell>
          <cell r="K115">
            <v>1.53</v>
          </cell>
          <cell r="L115">
            <v>121.15129999999999</v>
          </cell>
          <cell r="M115">
            <v>20</v>
          </cell>
          <cell r="N115">
            <v>1.5</v>
          </cell>
          <cell r="O115">
            <v>10.3</v>
          </cell>
          <cell r="P115">
            <v>3.9435389999999999</v>
          </cell>
          <cell r="Q115">
            <v>0.13819999999999999</v>
          </cell>
          <cell r="R115">
            <v>137.033039</v>
          </cell>
          <cell r="S115">
            <v>209.66054966999999</v>
          </cell>
          <cell r="T115">
            <v>209.66</v>
          </cell>
        </row>
        <row r="116">
          <cell r="F116">
            <v>900262</v>
          </cell>
          <cell r="G116" t="str">
            <v>12шт.</v>
          </cell>
          <cell r="H116">
            <v>540</v>
          </cell>
          <cell r="I116" t="str">
            <v>Обнинскоргсинтез</v>
          </cell>
          <cell r="J116">
            <v>166.5</v>
          </cell>
          <cell r="K116">
            <v>1.53</v>
          </cell>
          <cell r="L116">
            <v>6.3602999999999996</v>
          </cell>
          <cell r="M116">
            <v>1</v>
          </cell>
          <cell r="N116">
            <v>7.4999999999999997E-2</v>
          </cell>
          <cell r="O116">
            <v>0.51500000000000001</v>
          </cell>
          <cell r="P116">
            <v>0.20625899999999997</v>
          </cell>
          <cell r="Q116">
            <v>0.13819999999999999</v>
          </cell>
          <cell r="R116">
            <v>7.294759</v>
          </cell>
          <cell r="S116">
            <v>11.160981270000001</v>
          </cell>
          <cell r="T116">
            <v>11.16</v>
          </cell>
        </row>
        <row r="117">
          <cell r="F117">
            <v>900263</v>
          </cell>
          <cell r="G117" t="str">
            <v>4шт.</v>
          </cell>
          <cell r="H117">
            <v>160</v>
          </cell>
          <cell r="I117" t="str">
            <v>Обнинскоргсинтез</v>
          </cell>
          <cell r="J117">
            <v>624.70000000000005</v>
          </cell>
          <cell r="K117">
            <v>1.53</v>
          </cell>
          <cell r="L117">
            <v>23.86354</v>
          </cell>
          <cell r="M117">
            <v>4</v>
          </cell>
          <cell r="N117">
            <v>0.3</v>
          </cell>
          <cell r="O117">
            <v>2.06</v>
          </cell>
          <cell r="P117">
            <v>0.7777061999999999</v>
          </cell>
          <cell r="Q117">
            <v>0.13819999999999999</v>
          </cell>
          <cell r="R117">
            <v>27.139446200000002</v>
          </cell>
          <cell r="S117">
            <v>41.523352686000003</v>
          </cell>
          <cell r="T117">
            <v>41.52</v>
          </cell>
        </row>
        <row r="118">
          <cell r="F118">
            <v>900279</v>
          </cell>
          <cell r="G118" t="str">
            <v>4шт.</v>
          </cell>
          <cell r="H118">
            <v>112</v>
          </cell>
          <cell r="I118" t="str">
            <v>Обнинскоргсинтез</v>
          </cell>
          <cell r="J118">
            <v>776.4</v>
          </cell>
          <cell r="K118">
            <v>1.53</v>
          </cell>
          <cell r="L118">
            <v>29.658479999999997</v>
          </cell>
          <cell r="M118">
            <v>5</v>
          </cell>
          <cell r="N118">
            <v>0.375</v>
          </cell>
          <cell r="O118">
            <v>2.5750000000000002</v>
          </cell>
          <cell r="P118">
            <v>0.96700439999999999</v>
          </cell>
          <cell r="Q118">
            <v>0.13819999999999999</v>
          </cell>
          <cell r="R118">
            <v>33.713684399999998</v>
          </cell>
          <cell r="S118">
            <v>51.581937132</v>
          </cell>
          <cell r="T118">
            <v>51.58</v>
          </cell>
        </row>
        <row r="119">
          <cell r="F119">
            <v>900267</v>
          </cell>
          <cell r="G119" t="str">
            <v>1шт.</v>
          </cell>
          <cell r="H119">
            <v>36</v>
          </cell>
          <cell r="I119" t="str">
            <v>Обнинскоргсинтез</v>
          </cell>
          <cell r="J119">
            <v>3037.1</v>
          </cell>
          <cell r="K119">
            <v>1.53</v>
          </cell>
          <cell r="L119">
            <v>116.01721999999999</v>
          </cell>
          <cell r="M119">
            <v>20</v>
          </cell>
          <cell r="N119">
            <v>1.5</v>
          </cell>
          <cell r="O119">
            <v>10.3</v>
          </cell>
          <cell r="P119">
            <v>3.7895165999999998</v>
          </cell>
          <cell r="Q119">
            <v>0.13819999999999999</v>
          </cell>
          <cell r="R119">
            <v>131.74493660000002</v>
          </cell>
          <cell r="S119">
            <v>201.56975299800004</v>
          </cell>
          <cell r="T119">
            <v>201.57</v>
          </cell>
        </row>
        <row r="120">
          <cell r="F120">
            <v>963305</v>
          </cell>
          <cell r="G120" t="str">
            <v>1шт.</v>
          </cell>
          <cell r="H120">
            <v>4</v>
          </cell>
          <cell r="I120" t="str">
            <v>Обнинскоргсинтез</v>
          </cell>
          <cell r="J120">
            <v>30490</v>
          </cell>
          <cell r="K120">
            <v>1.53</v>
          </cell>
          <cell r="L120">
            <v>1164.7179999999998</v>
          </cell>
          <cell r="M120">
            <v>180</v>
          </cell>
          <cell r="N120">
            <v>13.5</v>
          </cell>
          <cell r="O120">
            <v>92.7</v>
          </cell>
          <cell r="P120">
            <v>37.722539999999995</v>
          </cell>
          <cell r="Q120">
            <v>0.13819999999999999</v>
          </cell>
          <cell r="R120">
            <v>1308.77874</v>
          </cell>
          <cell r="S120">
            <v>2002.4314721999999</v>
          </cell>
          <cell r="T120">
            <v>2002.43</v>
          </cell>
        </row>
        <row r="121">
          <cell r="F121">
            <v>900299</v>
          </cell>
          <cell r="G121" t="str">
            <v>4шт.</v>
          </cell>
          <cell r="H121">
            <v>112</v>
          </cell>
          <cell r="I121" t="str">
            <v>Обнинскоргсинтез</v>
          </cell>
          <cell r="J121">
            <v>815.6</v>
          </cell>
          <cell r="K121">
            <v>1.53</v>
          </cell>
          <cell r="L121">
            <v>31.155919999999998</v>
          </cell>
          <cell r="M121">
            <v>5</v>
          </cell>
          <cell r="N121">
            <v>0.375</v>
          </cell>
          <cell r="O121">
            <v>2.5750000000000002</v>
          </cell>
          <cell r="P121">
            <v>1.0119275999999999</v>
          </cell>
          <cell r="Q121">
            <v>0.13819999999999999</v>
          </cell>
          <cell r="R121">
            <v>35.256047599999995</v>
          </cell>
          <cell r="S121">
            <v>53.941752827999991</v>
          </cell>
          <cell r="T121">
            <v>53.94</v>
          </cell>
        </row>
        <row r="122">
          <cell r="F122">
            <v>963295</v>
          </cell>
          <cell r="G122" t="str">
            <v>1шт.</v>
          </cell>
          <cell r="H122">
            <v>4</v>
          </cell>
          <cell r="I122" t="str">
            <v>Обнинскоргсинтез</v>
          </cell>
          <cell r="J122">
            <v>31840</v>
          </cell>
          <cell r="K122">
            <v>1.53</v>
          </cell>
          <cell r="L122">
            <v>1216.288</v>
          </cell>
          <cell r="M122">
            <v>180</v>
          </cell>
          <cell r="N122">
            <v>13.5</v>
          </cell>
          <cell r="O122">
            <v>92.7</v>
          </cell>
          <cell r="P122">
            <v>39.269640000000003</v>
          </cell>
          <cell r="Q122">
            <v>0.13819999999999999</v>
          </cell>
          <cell r="R122">
            <v>1361.8958400000001</v>
          </cell>
          <cell r="S122">
            <v>2083.7006352000003</v>
          </cell>
          <cell r="T122">
            <v>2083.6999999999998</v>
          </cell>
        </row>
        <row r="123">
          <cell r="F123">
            <v>900268</v>
          </cell>
          <cell r="G123" t="str">
            <v>12шт.</v>
          </cell>
          <cell r="H123">
            <v>540</v>
          </cell>
          <cell r="I123" t="str">
            <v>Обнинскоргсинтез</v>
          </cell>
          <cell r="J123">
            <v>164.7</v>
          </cell>
          <cell r="K123">
            <v>1.53</v>
          </cell>
          <cell r="L123">
            <v>6.2915399999999995</v>
          </cell>
          <cell r="M123">
            <v>1</v>
          </cell>
          <cell r="N123">
            <v>7.4999999999999997E-2</v>
          </cell>
          <cell r="O123">
            <v>0.51500000000000001</v>
          </cell>
          <cell r="P123">
            <v>0.20419619999999997</v>
          </cell>
          <cell r="Q123">
            <v>0.13819999999999999</v>
          </cell>
          <cell r="R123">
            <v>7.2239361999999998</v>
          </cell>
          <cell r="S123">
            <v>11.052622385999999</v>
          </cell>
          <cell r="T123">
            <v>11.05</v>
          </cell>
        </row>
        <row r="124">
          <cell r="F124">
            <v>900292</v>
          </cell>
          <cell r="G124" t="str">
            <v>4шт.</v>
          </cell>
          <cell r="H124">
            <v>112</v>
          </cell>
          <cell r="I124" t="str">
            <v>Обнинскоргсинтез</v>
          </cell>
          <cell r="J124">
            <v>758.4</v>
          </cell>
          <cell r="K124">
            <v>1.53</v>
          </cell>
          <cell r="L124">
            <v>28.970879999999998</v>
          </cell>
          <cell r="M124">
            <v>5</v>
          </cell>
          <cell r="N124">
            <v>0.375</v>
          </cell>
          <cell r="O124">
            <v>2.5750000000000002</v>
          </cell>
          <cell r="P124">
            <v>0.9463763999999999</v>
          </cell>
          <cell r="Q124">
            <v>0.13819999999999999</v>
          </cell>
          <cell r="R124">
            <v>33.005456399999993</v>
          </cell>
          <cell r="S124">
            <v>50.498348291999989</v>
          </cell>
          <cell r="T124">
            <v>50.5</v>
          </cell>
        </row>
        <row r="125">
          <cell r="F125">
            <v>900298</v>
          </cell>
          <cell r="G125" t="str">
            <v>1шт.</v>
          </cell>
          <cell r="H125">
            <v>36</v>
          </cell>
          <cell r="I125" t="str">
            <v>Обнинскоргсинтез</v>
          </cell>
          <cell r="J125">
            <v>2951.4</v>
          </cell>
          <cell r="K125">
            <v>1.53</v>
          </cell>
          <cell r="L125">
            <v>112.74347999999999</v>
          </cell>
          <cell r="M125">
            <v>20</v>
          </cell>
          <cell r="N125">
            <v>1.5</v>
          </cell>
          <cell r="O125">
            <v>10.3</v>
          </cell>
          <cell r="P125">
            <v>3.6913043999999995</v>
          </cell>
          <cell r="Q125">
            <v>0.13819999999999999</v>
          </cell>
          <cell r="R125">
            <v>128.37298440000001</v>
          </cell>
          <cell r="S125">
            <v>196.41066613200002</v>
          </cell>
          <cell r="T125">
            <v>196.41</v>
          </cell>
        </row>
        <row r="126">
          <cell r="F126">
            <v>963285</v>
          </cell>
          <cell r="G126" t="str">
            <v>1шт.</v>
          </cell>
          <cell r="H126">
            <v>4</v>
          </cell>
          <cell r="I126" t="str">
            <v>Обнинскоргсинтез</v>
          </cell>
          <cell r="J126">
            <v>29690</v>
          </cell>
          <cell r="K126">
            <v>1.53</v>
          </cell>
          <cell r="L126">
            <v>1134.1579999999999</v>
          </cell>
          <cell r="M126">
            <v>180</v>
          </cell>
          <cell r="N126">
            <v>13.5</v>
          </cell>
          <cell r="O126">
            <v>92.7</v>
          </cell>
          <cell r="P126">
            <v>36.80574</v>
          </cell>
          <cell r="Q126">
            <v>0.13819999999999999</v>
          </cell>
          <cell r="R126">
            <v>1277.3019400000001</v>
          </cell>
          <cell r="S126">
            <v>1954.2719682000002</v>
          </cell>
          <cell r="T126">
            <v>1954.27</v>
          </cell>
        </row>
        <row r="127">
          <cell r="F127">
            <v>900301</v>
          </cell>
          <cell r="G127" t="str">
            <v>4шт.</v>
          </cell>
          <cell r="H127">
            <v>160</v>
          </cell>
          <cell r="I127" t="str">
            <v>Обнинскоргсинтез</v>
          </cell>
          <cell r="J127">
            <v>647.70000000000005</v>
          </cell>
          <cell r="K127">
            <v>1.53</v>
          </cell>
          <cell r="L127">
            <v>24.742139999999999</v>
          </cell>
          <cell r="M127">
            <v>4</v>
          </cell>
          <cell r="N127">
            <v>0.3</v>
          </cell>
          <cell r="O127">
            <v>2.06</v>
          </cell>
          <cell r="P127">
            <v>0.8040641999999999</v>
          </cell>
          <cell r="Q127">
            <v>0.13819999999999999</v>
          </cell>
          <cell r="R127">
            <v>28.044404199999999</v>
          </cell>
          <cell r="S127">
            <v>42.907938426000001</v>
          </cell>
          <cell r="T127">
            <v>42.91</v>
          </cell>
        </row>
        <row r="128">
          <cell r="F128">
            <v>900302</v>
          </cell>
          <cell r="G128" t="str">
            <v>4шт.</v>
          </cell>
          <cell r="H128">
            <v>112</v>
          </cell>
          <cell r="I128" t="str">
            <v>Обнинскоргсинтез</v>
          </cell>
          <cell r="J128">
            <v>803.3</v>
          </cell>
          <cell r="K128">
            <v>1.53</v>
          </cell>
          <cell r="L128">
            <v>30.686059999999998</v>
          </cell>
          <cell r="M128">
            <v>5</v>
          </cell>
          <cell r="N128">
            <v>0.375</v>
          </cell>
          <cell r="O128">
            <v>2.5750000000000002</v>
          </cell>
          <cell r="P128">
            <v>0.99783179999999994</v>
          </cell>
          <cell r="Q128">
            <v>0.13819999999999999</v>
          </cell>
          <cell r="R128">
            <v>34.772091799999998</v>
          </cell>
          <cell r="S128">
            <v>53.201300453999998</v>
          </cell>
          <cell r="T128">
            <v>53.2</v>
          </cell>
        </row>
        <row r="129">
          <cell r="F129">
            <v>900303</v>
          </cell>
          <cell r="G129" t="str">
            <v>1шт.</v>
          </cell>
          <cell r="H129">
            <v>36</v>
          </cell>
          <cell r="I129" t="str">
            <v>Обнинскоргсинтез</v>
          </cell>
          <cell r="J129">
            <v>3131.6</v>
          </cell>
          <cell r="K129">
            <v>1.53</v>
          </cell>
          <cell r="L129">
            <v>119.62711999999999</v>
          </cell>
          <cell r="M129">
            <v>20</v>
          </cell>
          <cell r="N129">
            <v>1.5</v>
          </cell>
          <cell r="O129">
            <v>10.3</v>
          </cell>
          <cell r="P129">
            <v>3.8978136000000001</v>
          </cell>
          <cell r="Q129">
            <v>0.13819999999999999</v>
          </cell>
          <cell r="R129">
            <v>135.46313360000002</v>
          </cell>
          <cell r="S129">
            <v>207.25859440800002</v>
          </cell>
          <cell r="T129">
            <v>207.26</v>
          </cell>
        </row>
        <row r="130">
          <cell r="F130">
            <v>900304</v>
          </cell>
          <cell r="G130" t="str">
            <v>1шт.</v>
          </cell>
          <cell r="H130">
            <v>24</v>
          </cell>
          <cell r="I130" t="str">
            <v>Обнинскоргсинтез</v>
          </cell>
          <cell r="J130">
            <v>4624.3</v>
          </cell>
          <cell r="K130">
            <v>1.53</v>
          </cell>
          <cell r="L130">
            <v>176.64825999999999</v>
          </cell>
          <cell r="M130">
            <v>30</v>
          </cell>
          <cell r="N130">
            <v>2.25</v>
          </cell>
          <cell r="O130">
            <v>15.450000000000001</v>
          </cell>
          <cell r="P130">
            <v>5.7629477999999992</v>
          </cell>
          <cell r="Q130">
            <v>0.13819999999999999</v>
          </cell>
          <cell r="R130">
            <v>200.2494078</v>
          </cell>
          <cell r="S130">
            <v>306.38159393400002</v>
          </cell>
          <cell r="T130">
            <v>306.38</v>
          </cell>
        </row>
        <row r="131">
          <cell r="F131">
            <v>963287</v>
          </cell>
          <cell r="G131" t="str">
            <v>1шт.</v>
          </cell>
          <cell r="H131">
            <v>4</v>
          </cell>
          <cell r="I131" t="str">
            <v>Обнинскоргсинтез</v>
          </cell>
          <cell r="J131">
            <v>31500</v>
          </cell>
          <cell r="K131">
            <v>1.53</v>
          </cell>
          <cell r="L131">
            <v>1203.3</v>
          </cell>
          <cell r="M131">
            <v>180</v>
          </cell>
          <cell r="N131">
            <v>13.5</v>
          </cell>
          <cell r="O131">
            <v>92.7</v>
          </cell>
          <cell r="P131">
            <v>38.879999999999995</v>
          </cell>
          <cell r="Q131">
            <v>0.13819999999999999</v>
          </cell>
          <cell r="R131">
            <v>1348.5182000000002</v>
          </cell>
          <cell r="S131">
            <v>2063.2328460000003</v>
          </cell>
          <cell r="T131">
            <v>2063.23</v>
          </cell>
        </row>
        <row r="132">
          <cell r="F132">
            <v>900305</v>
          </cell>
          <cell r="G132" t="str">
            <v>4шт.</v>
          </cell>
          <cell r="H132">
            <v>112</v>
          </cell>
          <cell r="I132" t="str">
            <v>Обнинскоргсинтез</v>
          </cell>
          <cell r="J132">
            <v>813.6</v>
          </cell>
          <cell r="K132">
            <v>1.53</v>
          </cell>
          <cell r="L132">
            <v>31.079519999999999</v>
          </cell>
          <cell r="M132">
            <v>5</v>
          </cell>
          <cell r="N132">
            <v>0.375</v>
          </cell>
          <cell r="O132">
            <v>2.5750000000000002</v>
          </cell>
          <cell r="P132">
            <v>1.0096356</v>
          </cell>
          <cell r="Q132">
            <v>0.13819999999999999</v>
          </cell>
          <cell r="R132">
            <v>35.177355599999999</v>
          </cell>
          <cell r="S132">
            <v>53.821354067999998</v>
          </cell>
          <cell r="T132">
            <v>53.82</v>
          </cell>
        </row>
        <row r="133">
          <cell r="F133">
            <v>900306</v>
          </cell>
          <cell r="G133" t="str">
            <v>1шт.</v>
          </cell>
          <cell r="H133">
            <v>36</v>
          </cell>
          <cell r="I133" t="str">
            <v>Обнинскоргсинтез</v>
          </cell>
          <cell r="J133">
            <v>3170.9</v>
          </cell>
          <cell r="K133">
            <v>1.53</v>
          </cell>
          <cell r="L133">
            <v>121.12837999999999</v>
          </cell>
          <cell r="M133">
            <v>20</v>
          </cell>
          <cell r="N133">
            <v>1.5</v>
          </cell>
          <cell r="O133">
            <v>10.3</v>
          </cell>
          <cell r="P133">
            <v>3.9428513999999999</v>
          </cell>
          <cell r="Q133">
            <v>0.13819999999999999</v>
          </cell>
          <cell r="R133">
            <v>137.00943140000001</v>
          </cell>
          <cell r="S133">
            <v>209.62443004200003</v>
          </cell>
          <cell r="T133">
            <v>209.62</v>
          </cell>
        </row>
        <row r="134">
          <cell r="F134">
            <v>963289</v>
          </cell>
          <cell r="G134" t="str">
            <v>1шт.</v>
          </cell>
          <cell r="H134">
            <v>4</v>
          </cell>
          <cell r="I134" t="str">
            <v>Обнинскоргсинтез</v>
          </cell>
          <cell r="J134">
            <v>32060</v>
          </cell>
          <cell r="K134">
            <v>1.53</v>
          </cell>
          <cell r="L134">
            <v>1224.692</v>
          </cell>
          <cell r="M134">
            <v>205</v>
          </cell>
          <cell r="N134">
            <v>15.375</v>
          </cell>
          <cell r="O134">
            <v>105.575</v>
          </cell>
          <cell r="P134">
            <v>39.908009999999997</v>
          </cell>
          <cell r="Q134">
            <v>0.13819999999999999</v>
          </cell>
          <cell r="R134">
            <v>1385.6882100000003</v>
          </cell>
          <cell r="S134">
            <v>2120.1029613000005</v>
          </cell>
          <cell r="T134">
            <v>2120.1</v>
          </cell>
        </row>
        <row r="135">
          <cell r="F135">
            <v>122435</v>
          </cell>
          <cell r="G135" t="str">
            <v>4шт.</v>
          </cell>
          <cell r="H135">
            <v>112</v>
          </cell>
          <cell r="I135" t="str">
            <v>Обнинскоргсинтез</v>
          </cell>
          <cell r="J135">
            <v>608.1</v>
          </cell>
          <cell r="K135">
            <v>1.53</v>
          </cell>
          <cell r="L135">
            <v>23.229420000000001</v>
          </cell>
          <cell r="M135">
            <v>5</v>
          </cell>
          <cell r="N135">
            <v>0.375</v>
          </cell>
          <cell r="O135">
            <v>2.5750000000000002</v>
          </cell>
          <cell r="P135">
            <v>0.77413259999999995</v>
          </cell>
          <cell r="Q135">
            <v>0.13819999999999999</v>
          </cell>
          <cell r="R135">
            <v>27.091752600000003</v>
          </cell>
          <cell r="S135">
            <v>41.450381478000004</v>
          </cell>
          <cell r="T135">
            <v>41.45</v>
          </cell>
        </row>
        <row r="136">
          <cell r="F136">
            <v>122436</v>
          </cell>
          <cell r="G136" t="str">
            <v>2шт.</v>
          </cell>
          <cell r="H136">
            <v>60</v>
          </cell>
          <cell r="I136" t="str">
            <v>Обнинскоргсинтез</v>
          </cell>
          <cell r="J136">
            <v>1171.2</v>
          </cell>
          <cell r="K136">
            <v>1.53</v>
          </cell>
          <cell r="L136">
            <v>44.739840000000001</v>
          </cell>
          <cell r="M136">
            <v>10</v>
          </cell>
          <cell r="N136">
            <v>0.75</v>
          </cell>
          <cell r="O136">
            <v>5.15</v>
          </cell>
          <cell r="P136">
            <v>1.4966952</v>
          </cell>
          <cell r="Q136">
            <v>0.13819999999999999</v>
          </cell>
          <cell r="R136">
            <v>52.274735199999995</v>
          </cell>
          <cell r="S136">
            <v>79.980344855999988</v>
          </cell>
          <cell r="T136">
            <v>79.98</v>
          </cell>
        </row>
        <row r="137">
          <cell r="F137">
            <v>122437</v>
          </cell>
          <cell r="G137" t="str">
            <v>1шт.</v>
          </cell>
          <cell r="H137">
            <v>36</v>
          </cell>
          <cell r="I137" t="str">
            <v>Обнинскоргсинтез</v>
          </cell>
          <cell r="J137">
            <v>2313.5</v>
          </cell>
          <cell r="K137">
            <v>1.53</v>
          </cell>
          <cell r="L137">
            <v>88.375699999999995</v>
          </cell>
          <cell r="M137">
            <v>20</v>
          </cell>
          <cell r="N137">
            <v>1.5</v>
          </cell>
          <cell r="O137">
            <v>10.3</v>
          </cell>
          <cell r="P137">
            <v>2.9602709999999997</v>
          </cell>
          <cell r="Q137">
            <v>0.13819999999999999</v>
          </cell>
          <cell r="R137">
            <v>103.274171</v>
          </cell>
          <cell r="S137">
            <v>158.00948162999998</v>
          </cell>
          <cell r="T137">
            <v>158.01</v>
          </cell>
        </row>
        <row r="138">
          <cell r="F138">
            <v>122438</v>
          </cell>
          <cell r="G138" t="str">
            <v>1шт.</v>
          </cell>
          <cell r="H138">
            <v>24</v>
          </cell>
          <cell r="I138" t="str">
            <v>Обнинскоргсинтез</v>
          </cell>
          <cell r="J138">
            <v>3454.8</v>
          </cell>
          <cell r="K138">
            <v>1.53</v>
          </cell>
          <cell r="L138">
            <v>131.97335999999999</v>
          </cell>
          <cell r="M138">
            <v>30</v>
          </cell>
          <cell r="N138">
            <v>2.25</v>
          </cell>
          <cell r="O138">
            <v>15.450000000000001</v>
          </cell>
          <cell r="P138">
            <v>4.4227007999999994</v>
          </cell>
          <cell r="Q138">
            <v>0.13819999999999999</v>
          </cell>
          <cell r="R138">
            <v>154.23426079999999</v>
          </cell>
          <cell r="S138">
            <v>235.97841902399998</v>
          </cell>
          <cell r="T138">
            <v>235.98</v>
          </cell>
        </row>
        <row r="139">
          <cell r="F139">
            <v>963247</v>
          </cell>
          <cell r="G139" t="str">
            <v>1шт.</v>
          </cell>
          <cell r="H139">
            <v>4</v>
          </cell>
          <cell r="I139" t="str">
            <v>Обнинскоргсинтез</v>
          </cell>
          <cell r="J139">
            <v>23580</v>
          </cell>
          <cell r="K139">
            <v>1.53</v>
          </cell>
          <cell r="L139">
            <v>900.75599999999997</v>
          </cell>
          <cell r="M139">
            <v>205</v>
          </cell>
          <cell r="N139">
            <v>15.375</v>
          </cell>
          <cell r="O139">
            <v>105.575</v>
          </cell>
          <cell r="P139">
            <v>30.18993</v>
          </cell>
          <cell r="Q139">
            <v>0.13819999999999999</v>
          </cell>
          <cell r="R139">
            <v>1052.03413</v>
          </cell>
          <cell r="S139">
            <v>1609.6122189</v>
          </cell>
          <cell r="T139">
            <v>1609.61</v>
          </cell>
        </row>
        <row r="140">
          <cell r="F140">
            <v>122439</v>
          </cell>
          <cell r="G140" t="str">
            <v>2шт.</v>
          </cell>
          <cell r="H140">
            <v>60</v>
          </cell>
          <cell r="I140" t="str">
            <v>Обнинскоргсинтез</v>
          </cell>
          <cell r="J140">
            <v>1182.9000000000001</v>
          </cell>
          <cell r="K140">
            <v>1.53</v>
          </cell>
          <cell r="L140">
            <v>45.186779999999999</v>
          </cell>
          <cell r="M140">
            <v>10</v>
          </cell>
          <cell r="N140">
            <v>0.75</v>
          </cell>
          <cell r="O140">
            <v>5.15</v>
          </cell>
          <cell r="P140">
            <v>1.5101033999999998</v>
          </cell>
          <cell r="Q140">
            <v>0.13819999999999999</v>
          </cell>
          <cell r="R140">
            <v>52.735083399999994</v>
          </cell>
          <cell r="S140">
            <v>80.684677601999994</v>
          </cell>
          <cell r="T140">
            <v>80.680000000000007</v>
          </cell>
        </row>
        <row r="141">
          <cell r="F141">
            <v>122440</v>
          </cell>
          <cell r="G141" t="str">
            <v>1шт.</v>
          </cell>
          <cell r="H141">
            <v>36</v>
          </cell>
          <cell r="I141" t="str">
            <v>Обнинскоргсинтез</v>
          </cell>
          <cell r="J141">
            <v>2336.8000000000002</v>
          </cell>
          <cell r="K141">
            <v>1.53</v>
          </cell>
          <cell r="L141">
            <v>89.26576</v>
          </cell>
          <cell r="M141">
            <v>20</v>
          </cell>
          <cell r="N141">
            <v>1.5</v>
          </cell>
          <cell r="O141">
            <v>10.3</v>
          </cell>
          <cell r="P141">
            <v>2.9869727999999998</v>
          </cell>
          <cell r="Q141">
            <v>0.13819999999999999</v>
          </cell>
          <cell r="R141">
            <v>104.1909328</v>
          </cell>
          <cell r="S141">
            <v>159.41212718400001</v>
          </cell>
          <cell r="T141">
            <v>159.41</v>
          </cell>
        </row>
        <row r="142">
          <cell r="F142">
            <v>122441</v>
          </cell>
          <cell r="G142" t="str">
            <v>1шт.</v>
          </cell>
          <cell r="H142">
            <v>24</v>
          </cell>
          <cell r="I142" t="str">
            <v>Обнинскоргсинтез</v>
          </cell>
          <cell r="J142">
            <v>3489.7</v>
          </cell>
          <cell r="K142">
            <v>1.53</v>
          </cell>
          <cell r="L142">
            <v>133.30653999999998</v>
          </cell>
          <cell r="M142">
            <v>30</v>
          </cell>
          <cell r="N142">
            <v>2.25</v>
          </cell>
          <cell r="O142">
            <v>15.450000000000001</v>
          </cell>
          <cell r="P142">
            <v>4.462696199999999</v>
          </cell>
          <cell r="Q142">
            <v>0.13819999999999999</v>
          </cell>
          <cell r="R142">
            <v>155.6074362</v>
          </cell>
          <cell r="S142">
            <v>238.079377386</v>
          </cell>
          <cell r="T142">
            <v>238.08</v>
          </cell>
        </row>
        <row r="143">
          <cell r="F143">
            <v>963248</v>
          </cell>
          <cell r="G143" t="str">
            <v>1шт.</v>
          </cell>
          <cell r="H143">
            <v>4</v>
          </cell>
          <cell r="I143" t="str">
            <v>Обнинскоргсинтез</v>
          </cell>
          <cell r="J143">
            <v>23990</v>
          </cell>
          <cell r="K143">
            <v>1.53</v>
          </cell>
          <cell r="L143">
            <v>916.41799999999989</v>
          </cell>
          <cell r="M143">
            <v>180</v>
          </cell>
          <cell r="N143">
            <v>13.5</v>
          </cell>
          <cell r="O143">
            <v>92.7</v>
          </cell>
          <cell r="P143">
            <v>30.273539999999997</v>
          </cell>
          <cell r="Q143">
            <v>0.13819999999999999</v>
          </cell>
          <cell r="R143">
            <v>1053.0297399999999</v>
          </cell>
          <cell r="S143">
            <v>1611.1355022</v>
          </cell>
          <cell r="T143">
            <v>1611.14</v>
          </cell>
        </row>
        <row r="144">
          <cell r="F144">
            <v>122428</v>
          </cell>
          <cell r="G144" t="str">
            <v>4шт.</v>
          </cell>
          <cell r="H144">
            <v>112</v>
          </cell>
          <cell r="I144" t="str">
            <v>Обнинскоргсинтез</v>
          </cell>
          <cell r="J144">
            <v>588</v>
          </cell>
          <cell r="K144">
            <v>1.53</v>
          </cell>
          <cell r="L144">
            <v>22.461599999999997</v>
          </cell>
          <cell r="M144">
            <v>5</v>
          </cell>
          <cell r="N144">
            <v>0.375</v>
          </cell>
          <cell r="O144">
            <v>2.5750000000000002</v>
          </cell>
          <cell r="P144">
            <v>0.75109799999999982</v>
          </cell>
          <cell r="Q144">
            <v>0.13819999999999999</v>
          </cell>
          <cell r="R144">
            <v>26.300897999999997</v>
          </cell>
          <cell r="S144">
            <v>40.240373939999998</v>
          </cell>
          <cell r="T144">
            <v>40.24</v>
          </cell>
        </row>
        <row r="145">
          <cell r="F145">
            <v>122429</v>
          </cell>
          <cell r="G145" t="str">
            <v>2шт.</v>
          </cell>
          <cell r="H145">
            <v>60</v>
          </cell>
          <cell r="I145" t="str">
            <v>Обнинскоргсинтез</v>
          </cell>
          <cell r="J145">
            <v>1131.0999999999999</v>
          </cell>
          <cell r="K145">
            <v>1.53</v>
          </cell>
          <cell r="L145">
            <v>43.208019999999991</v>
          </cell>
          <cell r="M145">
            <v>10</v>
          </cell>
          <cell r="N145">
            <v>0.75</v>
          </cell>
          <cell r="O145">
            <v>5.15</v>
          </cell>
          <cell r="P145">
            <v>1.4507405999999996</v>
          </cell>
          <cell r="Q145">
            <v>0.13819999999999999</v>
          </cell>
          <cell r="R145">
            <v>50.696960599999983</v>
          </cell>
          <cell r="S145">
            <v>77.566349717999969</v>
          </cell>
          <cell r="T145">
            <v>77.569999999999993</v>
          </cell>
        </row>
        <row r="146">
          <cell r="F146">
            <v>122430</v>
          </cell>
          <cell r="G146" t="str">
            <v>1шт.</v>
          </cell>
          <cell r="H146">
            <v>36</v>
          </cell>
          <cell r="I146" t="str">
            <v>Обнинскоргсинтез</v>
          </cell>
          <cell r="J146">
            <v>2233.1</v>
          </cell>
          <cell r="K146">
            <v>1.53</v>
          </cell>
          <cell r="L146">
            <v>85.304419999999993</v>
          </cell>
          <cell r="M146">
            <v>20</v>
          </cell>
          <cell r="N146">
            <v>1.5</v>
          </cell>
          <cell r="O146">
            <v>10.3</v>
          </cell>
          <cell r="P146">
            <v>2.8681325999999996</v>
          </cell>
          <cell r="Q146">
            <v>0.13819999999999999</v>
          </cell>
          <cell r="R146">
            <v>100.11075259999998</v>
          </cell>
          <cell r="S146">
            <v>153.16945147799998</v>
          </cell>
          <cell r="T146">
            <v>153.16999999999999</v>
          </cell>
        </row>
        <row r="147">
          <cell r="F147">
            <v>122431</v>
          </cell>
          <cell r="G147" t="str">
            <v>1шт.</v>
          </cell>
          <cell r="H147">
            <v>24</v>
          </cell>
          <cell r="I147" t="str">
            <v>Обнинскоргсинтез</v>
          </cell>
          <cell r="J147">
            <v>3334.3</v>
          </cell>
          <cell r="K147">
            <v>1.53</v>
          </cell>
          <cell r="L147">
            <v>127.37026</v>
          </cell>
          <cell r="M147">
            <v>30</v>
          </cell>
          <cell r="N147">
            <v>2.25</v>
          </cell>
          <cell r="O147">
            <v>15.450000000000001</v>
          </cell>
          <cell r="P147">
            <v>4.2846077999999999</v>
          </cell>
          <cell r="Q147">
            <v>0.13819999999999999</v>
          </cell>
          <cell r="R147">
            <v>149.49306780000001</v>
          </cell>
          <cell r="S147">
            <v>228.72439373400002</v>
          </cell>
          <cell r="T147">
            <v>228.72</v>
          </cell>
        </row>
        <row r="148">
          <cell r="F148">
            <v>963235</v>
          </cell>
          <cell r="G148" t="str">
            <v>1шт.</v>
          </cell>
          <cell r="H148">
            <v>4</v>
          </cell>
          <cell r="I148" t="str">
            <v>Обнинскоргсинтез</v>
          </cell>
          <cell r="J148">
            <v>22760</v>
          </cell>
          <cell r="K148">
            <v>1.53</v>
          </cell>
          <cell r="L148">
            <v>869.4319999999999</v>
          </cell>
          <cell r="M148">
            <v>205</v>
          </cell>
          <cell r="N148">
            <v>15.375</v>
          </cell>
          <cell r="O148">
            <v>105.575</v>
          </cell>
          <cell r="P148">
            <v>29.250209999999996</v>
          </cell>
          <cell r="Q148">
            <v>0.13819999999999999</v>
          </cell>
          <cell r="R148">
            <v>1019.77041</v>
          </cell>
          <cell r="S148">
            <v>1560.2487272999999</v>
          </cell>
          <cell r="T148">
            <v>1560.25</v>
          </cell>
        </row>
        <row r="149">
          <cell r="F149">
            <v>122433</v>
          </cell>
          <cell r="G149" t="str">
            <v>1шт.</v>
          </cell>
          <cell r="H149">
            <v>36</v>
          </cell>
          <cell r="I149" t="str">
            <v>Обнинскоргсинтез</v>
          </cell>
          <cell r="J149">
            <v>2310.1999999999998</v>
          </cell>
          <cell r="K149">
            <v>1.53</v>
          </cell>
          <cell r="L149">
            <v>88.249639999999985</v>
          </cell>
          <cell r="M149">
            <v>20</v>
          </cell>
          <cell r="N149">
            <v>1.5</v>
          </cell>
          <cell r="O149">
            <v>10.3</v>
          </cell>
          <cell r="P149">
            <v>2.9564891999999992</v>
          </cell>
          <cell r="Q149">
            <v>0.13819999999999999</v>
          </cell>
          <cell r="R149">
            <v>103.14432919999997</v>
          </cell>
          <cell r="S149">
            <v>157.81082367599996</v>
          </cell>
          <cell r="T149">
            <v>157.81</v>
          </cell>
        </row>
        <row r="150">
          <cell r="F150">
            <v>963237</v>
          </cell>
          <cell r="G150" t="str">
            <v>1шт.</v>
          </cell>
          <cell r="H150">
            <v>4</v>
          </cell>
          <cell r="I150" t="str">
            <v>Обнинскоргсинтез</v>
          </cell>
          <cell r="J150">
            <v>23650</v>
          </cell>
          <cell r="K150">
            <v>1.53</v>
          </cell>
          <cell r="L150">
            <v>903.43</v>
          </cell>
          <cell r="M150">
            <v>180</v>
          </cell>
          <cell r="N150">
            <v>13.5</v>
          </cell>
          <cell r="O150">
            <v>92.7</v>
          </cell>
          <cell r="P150">
            <v>29.883899999999997</v>
          </cell>
          <cell r="Q150">
            <v>0.13819999999999999</v>
          </cell>
          <cell r="R150">
            <v>1039.6521</v>
          </cell>
          <cell r="S150">
            <v>1590.667713</v>
          </cell>
          <cell r="T150">
            <v>1590.67</v>
          </cell>
        </row>
        <row r="151">
          <cell r="F151">
            <v>963233</v>
          </cell>
          <cell r="G151" t="str">
            <v>1шт.</v>
          </cell>
          <cell r="H151">
            <v>4</v>
          </cell>
          <cell r="I151" t="str">
            <v>Обнинскоргсинтез</v>
          </cell>
          <cell r="J151">
            <v>23740</v>
          </cell>
          <cell r="K151">
            <v>1.53</v>
          </cell>
          <cell r="L151">
            <v>906.86799999999994</v>
          </cell>
          <cell r="M151">
            <v>205</v>
          </cell>
          <cell r="N151">
            <v>15.375</v>
          </cell>
          <cell r="O151">
            <v>105.575</v>
          </cell>
          <cell r="P151">
            <v>30.373289999999997</v>
          </cell>
          <cell r="Q151">
            <v>0.13819999999999999</v>
          </cell>
          <cell r="R151">
            <v>1058.3294900000001</v>
          </cell>
          <cell r="S151">
            <v>1619.2441197000001</v>
          </cell>
          <cell r="T151">
            <v>1619.24</v>
          </cell>
        </row>
        <row r="152">
          <cell r="K152">
            <v>1.53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0.13819999999999999</v>
          </cell>
          <cell r="R152">
            <v>0.13819999999999999</v>
          </cell>
          <cell r="S152">
            <v>0.211446</v>
          </cell>
          <cell r="T152">
            <v>0.21</v>
          </cell>
        </row>
        <row r="153">
          <cell r="F153">
            <v>999806</v>
          </cell>
          <cell r="G153" t="str">
            <v>4шт.</v>
          </cell>
          <cell r="H153">
            <v>160</v>
          </cell>
          <cell r="I153" t="str">
            <v>Обнинскоргсинтез</v>
          </cell>
          <cell r="J153">
            <v>592.29999999999995</v>
          </cell>
          <cell r="K153">
            <v>1.53</v>
          </cell>
          <cell r="L153">
            <v>22.625859999999996</v>
          </cell>
          <cell r="M153">
            <v>4</v>
          </cell>
          <cell r="N153">
            <v>0.3</v>
          </cell>
          <cell r="O153">
            <v>2.06</v>
          </cell>
          <cell r="P153">
            <v>0.74057579999999978</v>
          </cell>
          <cell r="Q153">
            <v>0.13819999999999999</v>
          </cell>
          <cell r="R153">
            <v>25.864635799999995</v>
          </cell>
          <cell r="S153">
            <v>39.572892773999996</v>
          </cell>
          <cell r="T153">
            <v>39.57</v>
          </cell>
        </row>
        <row r="154">
          <cell r="F154">
            <v>999804</v>
          </cell>
          <cell r="G154" t="str">
            <v>25шт.</v>
          </cell>
          <cell r="H154">
            <v>1000</v>
          </cell>
          <cell r="I154" t="str">
            <v>Обнинскоргсинтез</v>
          </cell>
          <cell r="J154">
            <v>76.400000000000006</v>
          </cell>
          <cell r="K154">
            <v>1.53</v>
          </cell>
          <cell r="L154">
            <v>2.9184800000000002</v>
          </cell>
          <cell r="M154">
            <v>1</v>
          </cell>
          <cell r="N154">
            <v>7.4999999999999997E-2</v>
          </cell>
          <cell r="O154">
            <v>0.51500000000000001</v>
          </cell>
          <cell r="P154">
            <v>0.10300440000000001</v>
          </cell>
          <cell r="Q154">
            <v>0.13819999999999999</v>
          </cell>
          <cell r="R154">
            <v>3.7496844000000005</v>
          </cell>
          <cell r="S154">
            <v>5.737017132000001</v>
          </cell>
          <cell r="T154">
            <v>5.74</v>
          </cell>
        </row>
        <row r="155">
          <cell r="K155">
            <v>1.53</v>
          </cell>
          <cell r="L155">
            <v>0</v>
          </cell>
          <cell r="M155">
            <v>0</v>
          </cell>
          <cell r="N155">
            <v>0</v>
          </cell>
          <cell r="Q155">
            <v>0.13819999999999999</v>
          </cell>
          <cell r="R155">
            <v>0.13819999999999999</v>
          </cell>
          <cell r="S155">
            <v>0.211446</v>
          </cell>
          <cell r="T155">
            <v>0.21</v>
          </cell>
        </row>
        <row r="156">
          <cell r="F156">
            <v>900264</v>
          </cell>
          <cell r="G156" t="str">
            <v>12шт.</v>
          </cell>
          <cell r="H156">
            <v>540</v>
          </cell>
          <cell r="I156" t="str">
            <v>Обнинскоргсинтез</v>
          </cell>
          <cell r="J156">
            <v>232</v>
          </cell>
          <cell r="K156">
            <v>1.53</v>
          </cell>
          <cell r="L156">
            <v>8.8623999999999992</v>
          </cell>
          <cell r="M156">
            <v>1</v>
          </cell>
          <cell r="N156">
            <v>7.4999999999999997E-2</v>
          </cell>
          <cell r="Q156">
            <v>0.13819999999999999</v>
          </cell>
          <cell r="R156">
            <v>9.0755999999999979</v>
          </cell>
          <cell r="S156">
            <v>13.885667999999997</v>
          </cell>
          <cell r="T156">
            <v>13.89</v>
          </cell>
        </row>
        <row r="157">
          <cell r="F157">
            <v>900265</v>
          </cell>
          <cell r="G157" t="str">
            <v>4шт</v>
          </cell>
          <cell r="H157">
            <v>160</v>
          </cell>
          <cell r="I157" t="str">
            <v>Обнинскоргсинтез</v>
          </cell>
          <cell r="J157">
            <v>894</v>
          </cell>
          <cell r="K157">
            <v>1.544</v>
          </cell>
          <cell r="L157">
            <v>34.150799999999997</v>
          </cell>
          <cell r="M157">
            <v>4</v>
          </cell>
          <cell r="N157">
            <v>0.3</v>
          </cell>
          <cell r="Q157">
            <v>0.13819999999999999</v>
          </cell>
          <cell r="R157">
            <v>34.588999999999992</v>
          </cell>
          <cell r="S157">
            <v>53.405415999999988</v>
          </cell>
          <cell r="T157">
            <v>53.41</v>
          </cell>
        </row>
        <row r="158">
          <cell r="F158">
            <v>900266</v>
          </cell>
          <cell r="G158" t="str">
            <v>1шт.</v>
          </cell>
          <cell r="H158">
            <v>36</v>
          </cell>
          <cell r="I158">
            <v>3531.5</v>
          </cell>
          <cell r="J158">
            <v>3359</v>
          </cell>
          <cell r="K158">
            <v>1.544</v>
          </cell>
          <cell r="L158">
            <v>128.31379999999999</v>
          </cell>
          <cell r="M158">
            <v>20</v>
          </cell>
          <cell r="N158">
            <v>1.5</v>
          </cell>
          <cell r="Q158">
            <v>0.13819999999999999</v>
          </cell>
          <cell r="R158">
            <v>129.952</v>
          </cell>
          <cell r="S158">
            <v>200.64588800000001</v>
          </cell>
          <cell r="T158">
            <v>200.65</v>
          </cell>
        </row>
        <row r="159">
          <cell r="F159">
            <v>963252</v>
          </cell>
          <cell r="G159" t="str">
            <v>1шт.</v>
          </cell>
          <cell r="H159">
            <v>4</v>
          </cell>
          <cell r="I159" t="str">
            <v>Обнинскоргсинтез</v>
          </cell>
          <cell r="J159">
            <v>37360</v>
          </cell>
          <cell r="K159">
            <v>1.544</v>
          </cell>
          <cell r="L159">
            <v>1427.1519999999998</v>
          </cell>
          <cell r="M159">
            <v>205</v>
          </cell>
          <cell r="N159">
            <v>15.375</v>
          </cell>
          <cell r="Q159">
            <v>0.13819999999999999</v>
          </cell>
          <cell r="R159">
            <v>1442.6651999999999</v>
          </cell>
          <cell r="S159">
            <v>2227.4750687999999</v>
          </cell>
          <cell r="T159">
            <v>2227.48</v>
          </cell>
        </row>
        <row r="160">
          <cell r="F160">
            <v>900259</v>
          </cell>
          <cell r="G160" t="str">
            <v>12шт.</v>
          </cell>
          <cell r="H160">
            <v>540</v>
          </cell>
          <cell r="I160" t="str">
            <v>Обнинскоргсинтез</v>
          </cell>
          <cell r="J160">
            <v>179.1</v>
          </cell>
          <cell r="K160">
            <v>1.544</v>
          </cell>
          <cell r="L160">
            <v>6.8416199999999998</v>
          </cell>
          <cell r="M160">
            <v>1</v>
          </cell>
          <cell r="N160">
            <v>7.4999999999999997E-2</v>
          </cell>
          <cell r="Q160">
            <v>0.13819999999999999</v>
          </cell>
          <cell r="R160">
            <v>7.0548200000000003</v>
          </cell>
          <cell r="S160">
            <v>10.89264208</v>
          </cell>
          <cell r="T160">
            <v>10.89</v>
          </cell>
        </row>
        <row r="161">
          <cell r="F161">
            <v>900260</v>
          </cell>
          <cell r="G161" t="str">
            <v>4шт.</v>
          </cell>
          <cell r="H161">
            <v>160</v>
          </cell>
          <cell r="I161" t="str">
            <v>Обнинскоргсинтез</v>
          </cell>
          <cell r="J161">
            <v>674.2</v>
          </cell>
          <cell r="K161">
            <v>1.544</v>
          </cell>
          <cell r="L161">
            <v>25.754439999999999</v>
          </cell>
          <cell r="M161">
            <v>4</v>
          </cell>
          <cell r="N161">
            <v>0.3</v>
          </cell>
          <cell r="Q161">
            <v>0.13819999999999999</v>
          </cell>
          <cell r="R161">
            <v>26.192640000000001</v>
          </cell>
          <cell r="S161">
            <v>40.441436160000002</v>
          </cell>
          <cell r="T161">
            <v>40.44</v>
          </cell>
        </row>
        <row r="162">
          <cell r="F162">
            <v>900261</v>
          </cell>
          <cell r="G162" t="str">
            <v>1шт.</v>
          </cell>
          <cell r="H162">
            <v>36</v>
          </cell>
          <cell r="I162" t="str">
            <v>Обнинскоргсинтез</v>
          </cell>
          <cell r="J162">
            <v>3226.8</v>
          </cell>
          <cell r="K162">
            <v>1.544</v>
          </cell>
          <cell r="L162">
            <v>123.26376</v>
          </cell>
          <cell r="M162">
            <v>20</v>
          </cell>
          <cell r="N162">
            <v>1.5</v>
          </cell>
          <cell r="Q162">
            <v>0.13819999999999999</v>
          </cell>
          <cell r="R162">
            <v>124.90196</v>
          </cell>
          <cell r="S162">
            <v>192.84862624000002</v>
          </cell>
          <cell r="T162">
            <v>192.85</v>
          </cell>
        </row>
        <row r="163">
          <cell r="F163">
            <v>963251</v>
          </cell>
          <cell r="G163" t="str">
            <v>1шт.</v>
          </cell>
          <cell r="H163">
            <v>4</v>
          </cell>
          <cell r="I163" t="str">
            <v>Обнинскоргсинтез</v>
          </cell>
          <cell r="J163">
            <v>33770</v>
          </cell>
          <cell r="K163">
            <v>1.544</v>
          </cell>
          <cell r="L163">
            <v>1290.0139999999999</v>
          </cell>
          <cell r="M163">
            <v>180</v>
          </cell>
          <cell r="N163">
            <v>13.5</v>
          </cell>
          <cell r="Q163">
            <v>0.13819999999999999</v>
          </cell>
          <cell r="R163">
            <v>1303.6522</v>
          </cell>
          <cell r="S163">
            <v>2012.8389968000001</v>
          </cell>
          <cell r="T163">
            <v>2012.84</v>
          </cell>
        </row>
        <row r="164">
          <cell r="F164">
            <v>900273</v>
          </cell>
          <cell r="G164" t="str">
            <v>12шт.</v>
          </cell>
          <cell r="H164">
            <v>540</v>
          </cell>
          <cell r="I164" t="str">
            <v>Обнинскоргсинтез</v>
          </cell>
          <cell r="J164">
            <v>160.6</v>
          </cell>
          <cell r="K164">
            <v>1.53</v>
          </cell>
          <cell r="L164">
            <v>6.1349199999999993</v>
          </cell>
          <cell r="M164">
            <v>1</v>
          </cell>
          <cell r="N164">
            <v>7.4999999999999997E-2</v>
          </cell>
          <cell r="O164">
            <v>0.51500000000000001</v>
          </cell>
          <cell r="P164">
            <v>0.19949759999999997</v>
          </cell>
          <cell r="Q164">
            <v>0.13819999999999999</v>
          </cell>
          <cell r="R164">
            <v>7.0626175999999994</v>
          </cell>
          <cell r="S164">
            <v>10.805804927999999</v>
          </cell>
          <cell r="T164">
            <v>10.81</v>
          </cell>
        </row>
        <row r="165">
          <cell r="F165">
            <v>900275</v>
          </cell>
          <cell r="G165" t="str">
            <v>4шт.</v>
          </cell>
          <cell r="H165">
            <v>160</v>
          </cell>
          <cell r="I165" t="str">
            <v>Обнинскоргсинтез</v>
          </cell>
          <cell r="J165">
            <v>610</v>
          </cell>
          <cell r="K165">
            <v>1.53</v>
          </cell>
          <cell r="L165">
            <v>23.302</v>
          </cell>
          <cell r="M165">
            <v>4</v>
          </cell>
          <cell r="N165">
            <v>0.3</v>
          </cell>
          <cell r="O165">
            <v>2.06</v>
          </cell>
          <cell r="P165">
            <v>0.76085999999999987</v>
          </cell>
          <cell r="Q165">
            <v>0.13819999999999999</v>
          </cell>
          <cell r="R165">
            <v>26.561060000000001</v>
          </cell>
          <cell r="S165">
            <v>40.638421800000003</v>
          </cell>
          <cell r="T165">
            <v>40.64</v>
          </cell>
        </row>
        <row r="166">
          <cell r="F166">
            <v>900276</v>
          </cell>
          <cell r="G166" t="str">
            <v>1шт.</v>
          </cell>
          <cell r="H166">
            <v>36</v>
          </cell>
          <cell r="I166" t="str">
            <v>Обнинскоргсинтез</v>
          </cell>
          <cell r="J166">
            <v>2930.1</v>
          </cell>
          <cell r="K166">
            <v>1.53</v>
          </cell>
          <cell r="L166">
            <v>111.92981999999999</v>
          </cell>
          <cell r="M166">
            <v>20</v>
          </cell>
          <cell r="N166">
            <v>1.5</v>
          </cell>
          <cell r="O166">
            <v>10.3</v>
          </cell>
          <cell r="P166">
            <v>3.6668945999999996</v>
          </cell>
          <cell r="Q166">
            <v>0.13819999999999999</v>
          </cell>
          <cell r="R166">
            <v>127.53491459999999</v>
          </cell>
          <cell r="S166">
            <v>195.12841933799999</v>
          </cell>
          <cell r="T166">
            <v>195.13</v>
          </cell>
        </row>
        <row r="167">
          <cell r="F167">
            <v>963301</v>
          </cell>
          <cell r="G167" t="str">
            <v>1шт.</v>
          </cell>
          <cell r="H167">
            <v>4</v>
          </cell>
          <cell r="I167" t="str">
            <v>Обнинскоргсинтез</v>
          </cell>
          <cell r="J167">
            <v>30030</v>
          </cell>
          <cell r="K167">
            <v>1.53</v>
          </cell>
          <cell r="L167">
            <v>1147.146</v>
          </cell>
          <cell r="M167">
            <v>205</v>
          </cell>
          <cell r="N167">
            <v>15.375</v>
          </cell>
          <cell r="O167">
            <v>105.575</v>
          </cell>
          <cell r="P167">
            <v>37.581629999999997</v>
          </cell>
          <cell r="Q167">
            <v>0.13819999999999999</v>
          </cell>
          <cell r="R167">
            <v>1305.81583</v>
          </cell>
          <cell r="S167">
            <v>1997.8982199</v>
          </cell>
          <cell r="T167">
            <v>1997.9</v>
          </cell>
        </row>
        <row r="168">
          <cell r="F168">
            <v>900271</v>
          </cell>
          <cell r="G168" t="str">
            <v>12шт.</v>
          </cell>
          <cell r="H168">
            <v>540</v>
          </cell>
          <cell r="I168" t="str">
            <v>Обнинскоргсинтез</v>
          </cell>
          <cell r="J168">
            <v>158.1</v>
          </cell>
          <cell r="K168">
            <v>1.53</v>
          </cell>
          <cell r="L168">
            <v>6.0394199999999998</v>
          </cell>
          <cell r="M168">
            <v>1</v>
          </cell>
          <cell r="N168">
            <v>7.4999999999999997E-2</v>
          </cell>
          <cell r="O168">
            <v>0.51500000000000001</v>
          </cell>
          <cell r="P168">
            <v>0.19663259999999996</v>
          </cell>
          <cell r="Q168">
            <v>0.13819999999999999</v>
          </cell>
          <cell r="R168">
            <v>6.9642526</v>
          </cell>
          <cell r="S168">
            <v>10.655306478</v>
          </cell>
          <cell r="T168">
            <v>10.66</v>
          </cell>
        </row>
        <row r="169">
          <cell r="F169">
            <v>900272</v>
          </cell>
          <cell r="G169" t="str">
            <v>4шт</v>
          </cell>
          <cell r="H169">
            <v>160</v>
          </cell>
          <cell r="I169" t="str">
            <v>Обнинскоргсинтез</v>
          </cell>
          <cell r="J169">
            <v>597.20000000000005</v>
          </cell>
          <cell r="K169">
            <v>1.53</v>
          </cell>
          <cell r="L169">
            <v>22.813040000000001</v>
          </cell>
          <cell r="M169">
            <v>4</v>
          </cell>
          <cell r="N169">
            <v>0.3</v>
          </cell>
          <cell r="O169">
            <v>2.06</v>
          </cell>
          <cell r="P169">
            <v>0.74619119999999994</v>
          </cell>
          <cell r="Q169">
            <v>0.13819999999999999</v>
          </cell>
          <cell r="R169">
            <v>26.0574312</v>
          </cell>
          <cell r="S169">
            <v>39.867869736000003</v>
          </cell>
          <cell r="T169">
            <v>39.869999999999997</v>
          </cell>
        </row>
        <row r="170">
          <cell r="F170">
            <v>900359</v>
          </cell>
          <cell r="G170" t="str">
            <v>12шт.</v>
          </cell>
          <cell r="H170">
            <v>540</v>
          </cell>
          <cell r="I170" t="str">
            <v>Обнинскоргсинтез</v>
          </cell>
          <cell r="J170">
            <v>282</v>
          </cell>
          <cell r="K170">
            <v>1.53</v>
          </cell>
          <cell r="L170">
            <v>10.772399999999999</v>
          </cell>
          <cell r="M170">
            <v>1</v>
          </cell>
          <cell r="N170">
            <v>7.4999999999999997E-2</v>
          </cell>
          <cell r="O170">
            <v>0.51500000000000001</v>
          </cell>
          <cell r="P170">
            <v>0.33862199999999998</v>
          </cell>
          <cell r="Q170">
            <v>0.13819999999999999</v>
          </cell>
          <cell r="R170">
            <v>11.839221999999998</v>
          </cell>
          <cell r="S170">
            <v>18.114009659999997</v>
          </cell>
          <cell r="T170">
            <v>18.11</v>
          </cell>
        </row>
        <row r="171">
          <cell r="F171">
            <v>900360</v>
          </cell>
          <cell r="G171" t="str">
            <v>4шт</v>
          </cell>
          <cell r="H171">
            <v>160</v>
          </cell>
          <cell r="I171" t="str">
            <v>Обнинскоргсинтез</v>
          </cell>
          <cell r="J171">
            <v>1077.0999999999999</v>
          </cell>
          <cell r="K171">
            <v>1.53</v>
          </cell>
          <cell r="L171">
            <v>41.145219999999995</v>
          </cell>
          <cell r="M171">
            <v>4</v>
          </cell>
          <cell r="N171">
            <v>0.3</v>
          </cell>
          <cell r="O171">
            <v>2.06</v>
          </cell>
          <cell r="P171">
            <v>1.2961565999999998</v>
          </cell>
          <cell r="Q171">
            <v>0.13819999999999999</v>
          </cell>
          <cell r="R171">
            <v>44.939576599999995</v>
          </cell>
          <cell r="S171">
            <v>68.757552197999999</v>
          </cell>
          <cell r="T171">
            <v>68.760000000000005</v>
          </cell>
        </row>
        <row r="172">
          <cell r="F172">
            <v>900361</v>
          </cell>
          <cell r="G172" t="str">
            <v>1шт.</v>
          </cell>
          <cell r="H172">
            <v>36</v>
          </cell>
          <cell r="I172" t="str">
            <v>Обнинскоргсинтез</v>
          </cell>
          <cell r="J172">
            <v>5130.6000000000004</v>
          </cell>
          <cell r="K172">
            <v>1.53</v>
          </cell>
          <cell r="L172">
            <v>195.98892000000001</v>
          </cell>
          <cell r="M172">
            <v>20</v>
          </cell>
          <cell r="N172">
            <v>1.5</v>
          </cell>
          <cell r="O172">
            <v>10.3</v>
          </cell>
          <cell r="P172">
            <v>6.1886676000000005</v>
          </cell>
          <cell r="Q172">
            <v>0.13819999999999999</v>
          </cell>
          <cell r="R172">
            <v>214.11578760000003</v>
          </cell>
          <cell r="S172">
            <v>327.59715502800003</v>
          </cell>
          <cell r="T172">
            <v>327.60000000000002</v>
          </cell>
        </row>
        <row r="173">
          <cell r="F173">
            <v>900362</v>
          </cell>
          <cell r="G173" t="str">
            <v>1шт.</v>
          </cell>
          <cell r="H173">
            <v>4</v>
          </cell>
          <cell r="I173" t="str">
            <v>Обнинскоргсинтез</v>
          </cell>
          <cell r="J173">
            <v>51076.6</v>
          </cell>
          <cell r="K173">
            <v>1.53</v>
          </cell>
          <cell r="L173">
            <v>1951.1261199999999</v>
          </cell>
          <cell r="M173">
            <v>205</v>
          </cell>
          <cell r="N173">
            <v>15.375</v>
          </cell>
          <cell r="O173">
            <v>105.575</v>
          </cell>
          <cell r="P173">
            <v>61.701033599999988</v>
          </cell>
          <cell r="Q173">
            <v>0.13819999999999999</v>
          </cell>
          <cell r="R173">
            <v>2133.9153535999994</v>
          </cell>
          <cell r="S173">
            <v>3264.8904910079991</v>
          </cell>
          <cell r="T173">
            <v>3264.89</v>
          </cell>
        </row>
        <row r="174">
          <cell r="F174">
            <v>801901</v>
          </cell>
          <cell r="G174" t="str">
            <v>4шт</v>
          </cell>
          <cell r="H174">
            <v>160</v>
          </cell>
          <cell r="I174" t="str">
            <v>Обнинскоргсинтез</v>
          </cell>
          <cell r="J174">
            <v>708.9</v>
          </cell>
          <cell r="K174">
            <v>1.53</v>
          </cell>
          <cell r="L174">
            <v>27.079979999999999</v>
          </cell>
          <cell r="M174">
            <v>4</v>
          </cell>
          <cell r="N174">
            <v>0.3</v>
          </cell>
          <cell r="O174">
            <v>2.06</v>
          </cell>
          <cell r="P174">
            <v>0.87419939999999985</v>
          </cell>
          <cell r="Q174">
            <v>0.13819999999999999</v>
          </cell>
          <cell r="R174">
            <v>30.452379399999998</v>
          </cell>
          <cell r="S174">
            <v>46.592140481999998</v>
          </cell>
          <cell r="T174">
            <v>46.59</v>
          </cell>
        </row>
        <row r="175">
          <cell r="F175">
            <v>900277</v>
          </cell>
          <cell r="G175" t="str">
            <v>2шт.</v>
          </cell>
          <cell r="H175">
            <v>60</v>
          </cell>
          <cell r="I175" t="str">
            <v>Обнинскоргсинтез</v>
          </cell>
          <cell r="J175">
            <v>1465.3</v>
          </cell>
          <cell r="K175">
            <v>1.53</v>
          </cell>
          <cell r="L175">
            <v>55.974459999999993</v>
          </cell>
          <cell r="M175">
            <v>10</v>
          </cell>
          <cell r="N175">
            <v>0.75</v>
          </cell>
          <cell r="O175">
            <v>5.15</v>
          </cell>
          <cell r="P175">
            <v>1.8337337999999996</v>
          </cell>
          <cell r="Q175">
            <v>0.13819999999999999</v>
          </cell>
          <cell r="R175">
            <v>63.846393799999987</v>
          </cell>
          <cell r="S175">
            <v>97.684982513999984</v>
          </cell>
          <cell r="T175">
            <v>97.68</v>
          </cell>
        </row>
        <row r="176">
          <cell r="F176">
            <v>999808</v>
          </cell>
          <cell r="G176" t="str">
            <v>1шт.</v>
          </cell>
          <cell r="H176">
            <v>36</v>
          </cell>
          <cell r="I176" t="str">
            <v>Обнинскоргсинтез</v>
          </cell>
          <cell r="J176">
            <v>2988.9</v>
          </cell>
          <cell r="K176">
            <v>1.53</v>
          </cell>
          <cell r="L176">
            <v>114.17598</v>
          </cell>
          <cell r="M176">
            <v>20</v>
          </cell>
          <cell r="N176">
            <v>1.5</v>
          </cell>
          <cell r="O176">
            <v>10.3</v>
          </cell>
          <cell r="P176">
            <v>3.7342793999999997</v>
          </cell>
          <cell r="Q176">
            <v>0.13819999999999999</v>
          </cell>
          <cell r="R176">
            <v>129.8484594</v>
          </cell>
          <cell r="S176">
            <v>198.66814288199998</v>
          </cell>
          <cell r="T176">
            <v>198.67</v>
          </cell>
        </row>
        <row r="177">
          <cell r="F177">
            <v>900278</v>
          </cell>
          <cell r="G177" t="str">
            <v>1шт.</v>
          </cell>
          <cell r="H177">
            <v>24</v>
          </cell>
          <cell r="I177" t="str">
            <v>Обнинскоргсинтез</v>
          </cell>
          <cell r="J177">
            <v>4337</v>
          </cell>
          <cell r="K177">
            <v>1.53</v>
          </cell>
          <cell r="L177">
            <v>165.67339999999999</v>
          </cell>
          <cell r="M177">
            <v>30</v>
          </cell>
          <cell r="N177">
            <v>2.25</v>
          </cell>
          <cell r="O177">
            <v>15.450000000000001</v>
          </cell>
          <cell r="P177">
            <v>5.4337019999999994</v>
          </cell>
          <cell r="Q177">
            <v>0.13819999999999999</v>
          </cell>
          <cell r="R177">
            <v>188.945302</v>
          </cell>
          <cell r="S177">
            <v>289.08631206000001</v>
          </cell>
          <cell r="T177">
            <v>289.08999999999997</v>
          </cell>
        </row>
        <row r="178">
          <cell r="F178">
            <v>963303</v>
          </cell>
          <cell r="G178" t="str">
            <v>1шт.</v>
          </cell>
          <cell r="H178">
            <v>4</v>
          </cell>
          <cell r="I178" t="str">
            <v>Обнинскоргсинтез</v>
          </cell>
          <cell r="J178">
            <v>30120</v>
          </cell>
          <cell r="K178">
            <v>1.53</v>
          </cell>
          <cell r="L178">
            <v>1150.5839999999998</v>
          </cell>
          <cell r="M178">
            <v>180</v>
          </cell>
          <cell r="N178">
            <v>13.5</v>
          </cell>
          <cell r="O178">
            <v>92.7</v>
          </cell>
          <cell r="P178">
            <v>37.298519999999996</v>
          </cell>
          <cell r="Q178">
            <v>0.13819999999999999</v>
          </cell>
          <cell r="R178">
            <v>1294.22072</v>
          </cell>
          <cell r="S178">
            <v>1980.1577016000001</v>
          </cell>
          <cell r="T178">
            <v>1980.16</v>
          </cell>
        </row>
        <row r="179">
          <cell r="F179">
            <v>999809</v>
          </cell>
          <cell r="G179" t="str">
            <v>1шт.</v>
          </cell>
          <cell r="H179">
            <v>36</v>
          </cell>
          <cell r="I179" t="str">
            <v>Обнинскоргсинтез</v>
          </cell>
          <cell r="J179">
            <v>2080</v>
          </cell>
          <cell r="K179">
            <v>1.53</v>
          </cell>
          <cell r="L179">
            <v>79.455999999999989</v>
          </cell>
          <cell r="M179">
            <v>20</v>
          </cell>
          <cell r="N179">
            <v>1.5</v>
          </cell>
          <cell r="O179">
            <v>10.3</v>
          </cell>
          <cell r="P179">
            <v>2.6926799999999993</v>
          </cell>
          <cell r="Q179">
            <v>0.13819999999999999</v>
          </cell>
          <cell r="R179">
            <v>94.086879999999979</v>
          </cell>
          <cell r="S179">
            <v>143.95292639999997</v>
          </cell>
          <cell r="T179">
            <v>143.94999999999999</v>
          </cell>
        </row>
        <row r="180">
          <cell r="F180">
            <v>963304</v>
          </cell>
          <cell r="G180" t="str">
            <v>1шт.</v>
          </cell>
          <cell r="H180">
            <v>4</v>
          </cell>
          <cell r="I180" t="str">
            <v>Обнинскоргсинтез</v>
          </cell>
          <cell r="J180">
            <v>22010</v>
          </cell>
          <cell r="K180">
            <v>1.53</v>
          </cell>
          <cell r="L180">
            <v>840.78199999999993</v>
          </cell>
          <cell r="M180">
            <v>205</v>
          </cell>
          <cell r="N180">
            <v>15.375</v>
          </cell>
          <cell r="O180">
            <v>105.575</v>
          </cell>
          <cell r="P180">
            <v>28.390709999999999</v>
          </cell>
          <cell r="Q180">
            <v>0.13819999999999999</v>
          </cell>
          <cell r="R180">
            <v>990.26090999999997</v>
          </cell>
          <cell r="S180">
            <v>1515.0991922999999</v>
          </cell>
          <cell r="T180">
            <v>1515.1</v>
          </cell>
        </row>
        <row r="181">
          <cell r="K181">
            <v>1.53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0.13819999999999999</v>
          </cell>
          <cell r="R181">
            <v>0.13819999999999999</v>
          </cell>
          <cell r="S181">
            <v>0.211446</v>
          </cell>
          <cell r="T181">
            <v>0.21</v>
          </cell>
        </row>
        <row r="182">
          <cell r="F182">
            <v>801950</v>
          </cell>
          <cell r="G182" t="str">
            <v>12шт.</v>
          </cell>
          <cell r="H182">
            <v>540</v>
          </cell>
          <cell r="I182" t="str">
            <v>Обнинскоргсинтез</v>
          </cell>
          <cell r="J182">
            <v>216.8</v>
          </cell>
          <cell r="K182">
            <v>1.53</v>
          </cell>
          <cell r="L182">
            <v>8.2817600000000002</v>
          </cell>
          <cell r="M182">
            <v>1</v>
          </cell>
          <cell r="N182">
            <v>7.4999999999999997E-2</v>
          </cell>
          <cell r="O182">
            <v>0.51500000000000001</v>
          </cell>
          <cell r="P182">
            <v>0.26390279999999999</v>
          </cell>
          <cell r="Q182">
            <v>0.13819999999999999</v>
          </cell>
          <cell r="R182">
            <v>9.2738627999999999</v>
          </cell>
          <cell r="S182">
            <v>14.189010084</v>
          </cell>
          <cell r="T182">
            <v>14.19</v>
          </cell>
        </row>
        <row r="183">
          <cell r="F183">
            <v>801923</v>
          </cell>
          <cell r="G183" t="str">
            <v>12шт.</v>
          </cell>
          <cell r="H183">
            <v>540</v>
          </cell>
          <cell r="I183" t="str">
            <v>Обнинскоргсинтез</v>
          </cell>
          <cell r="J183">
            <v>126</v>
          </cell>
          <cell r="K183">
            <v>1.8</v>
          </cell>
          <cell r="L183">
            <v>4.8132000000000001</v>
          </cell>
          <cell r="M183">
            <v>1</v>
          </cell>
          <cell r="N183">
            <v>7.4999999999999997E-2</v>
          </cell>
          <cell r="O183">
            <v>0.51500000000000001</v>
          </cell>
          <cell r="P183">
            <v>0.15984599999999999</v>
          </cell>
          <cell r="Q183">
            <v>0.13819999999999999</v>
          </cell>
          <cell r="R183">
            <v>5.7012460000000003</v>
          </cell>
          <cell r="S183">
            <v>10.262242800000001</v>
          </cell>
          <cell r="T183">
            <v>10.26</v>
          </cell>
        </row>
        <row r="184">
          <cell r="K184">
            <v>1.53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0.13819999999999999</v>
          </cell>
          <cell r="R184">
            <v>0.13819999999999999</v>
          </cell>
          <cell r="S184">
            <v>0.211446</v>
          </cell>
          <cell r="T184">
            <v>0.21</v>
          </cell>
        </row>
        <row r="185">
          <cell r="F185">
            <v>999985</v>
          </cell>
          <cell r="G185" t="str">
            <v>1шт.</v>
          </cell>
          <cell r="H185">
            <v>36</v>
          </cell>
          <cell r="I185" t="str">
            <v>Обнинскоргсинтез</v>
          </cell>
          <cell r="J185">
            <v>2356.6999999999998</v>
          </cell>
          <cell r="K185">
            <v>1.53</v>
          </cell>
          <cell r="L185">
            <v>90.025939999999991</v>
          </cell>
          <cell r="M185">
            <v>20</v>
          </cell>
          <cell r="N185">
            <v>1.5</v>
          </cell>
          <cell r="Q185">
            <v>0.13819999999999999</v>
          </cell>
          <cell r="R185">
            <v>91.664139999999989</v>
          </cell>
          <cell r="S185">
            <v>140.24613419999997</v>
          </cell>
          <cell r="T185">
            <v>140.25</v>
          </cell>
        </row>
        <row r="186">
          <cell r="F186">
            <v>963278</v>
          </cell>
          <cell r="G186" t="str">
            <v>1шт.</v>
          </cell>
          <cell r="H186">
            <v>4</v>
          </cell>
          <cell r="I186" t="str">
            <v>Обнинскоргсинтез</v>
          </cell>
          <cell r="J186">
            <v>24000</v>
          </cell>
          <cell r="K186">
            <v>1.53</v>
          </cell>
          <cell r="L186">
            <v>916.8</v>
          </cell>
          <cell r="M186">
            <v>205</v>
          </cell>
          <cell r="N186">
            <v>15.375</v>
          </cell>
          <cell r="Q186">
            <v>0.13819999999999999</v>
          </cell>
          <cell r="R186">
            <v>932.31319999999994</v>
          </cell>
          <cell r="S186">
            <v>1426.439196</v>
          </cell>
          <cell r="T186">
            <v>1426.44</v>
          </cell>
        </row>
        <row r="187">
          <cell r="F187">
            <v>999986</v>
          </cell>
          <cell r="G187" t="str">
            <v>1шт.</v>
          </cell>
          <cell r="H187">
            <v>36</v>
          </cell>
          <cell r="I187" t="str">
            <v>Обнинскоргсинтез</v>
          </cell>
          <cell r="J187">
            <v>2356.6999999999998</v>
          </cell>
          <cell r="K187">
            <v>1.53</v>
          </cell>
          <cell r="L187">
            <v>90.025939999999991</v>
          </cell>
          <cell r="M187">
            <v>20</v>
          </cell>
          <cell r="N187">
            <v>1.5</v>
          </cell>
          <cell r="Q187">
            <v>0.13819999999999999</v>
          </cell>
          <cell r="R187">
            <v>91.664139999999989</v>
          </cell>
          <cell r="S187">
            <v>140.24613419999997</v>
          </cell>
          <cell r="T187">
            <v>140.25</v>
          </cell>
        </row>
        <row r="188">
          <cell r="F188">
            <v>963279</v>
          </cell>
          <cell r="G188" t="str">
            <v>1шт.</v>
          </cell>
          <cell r="H188">
            <v>4</v>
          </cell>
          <cell r="I188" t="str">
            <v>Обнинскоргсинтез</v>
          </cell>
          <cell r="J188">
            <v>24000</v>
          </cell>
          <cell r="K188">
            <v>1.53</v>
          </cell>
          <cell r="L188">
            <v>916.8</v>
          </cell>
          <cell r="M188">
            <v>205</v>
          </cell>
          <cell r="N188">
            <v>15.375</v>
          </cell>
          <cell r="Q188">
            <v>0.13819999999999999</v>
          </cell>
          <cell r="R188">
            <v>932.31319999999994</v>
          </cell>
          <cell r="S188">
            <v>1426.439196</v>
          </cell>
          <cell r="T188">
            <v>1426.44</v>
          </cell>
        </row>
        <row r="189">
          <cell r="F189">
            <v>999989</v>
          </cell>
          <cell r="G189" t="str">
            <v>1шт.</v>
          </cell>
          <cell r="H189">
            <v>36</v>
          </cell>
          <cell r="I189" t="str">
            <v>Обнинскоргсинтез</v>
          </cell>
          <cell r="J189">
            <v>2428</v>
          </cell>
          <cell r="K189">
            <v>1.53</v>
          </cell>
          <cell r="L189">
            <v>92.749600000000001</v>
          </cell>
          <cell r="M189">
            <v>20</v>
          </cell>
          <cell r="N189">
            <v>1.5</v>
          </cell>
          <cell r="Q189">
            <v>0.13819999999999999</v>
          </cell>
          <cell r="R189">
            <v>94.387799999999999</v>
          </cell>
          <cell r="S189">
            <v>144.41333399999999</v>
          </cell>
          <cell r="T189">
            <v>144.41</v>
          </cell>
        </row>
        <row r="190">
          <cell r="F190">
            <v>963280</v>
          </cell>
          <cell r="G190" t="str">
            <v>1шт.</v>
          </cell>
          <cell r="H190">
            <v>4</v>
          </cell>
          <cell r="I190" t="str">
            <v>Обнинскоргсинтез</v>
          </cell>
          <cell r="J190">
            <v>24700</v>
          </cell>
          <cell r="K190">
            <v>1.53</v>
          </cell>
          <cell r="L190">
            <v>943.54</v>
          </cell>
          <cell r="M190">
            <v>205</v>
          </cell>
          <cell r="N190">
            <v>15.375</v>
          </cell>
          <cell r="Q190">
            <v>0.13819999999999999</v>
          </cell>
          <cell r="R190">
            <v>959.05319999999995</v>
          </cell>
          <cell r="S190">
            <v>1467.351396</v>
          </cell>
          <cell r="T190">
            <v>1467.35</v>
          </cell>
        </row>
        <row r="191">
          <cell r="F191">
            <v>999807</v>
          </cell>
          <cell r="G191" t="str">
            <v>1шт.</v>
          </cell>
          <cell r="H191">
            <v>36</v>
          </cell>
          <cell r="I191" t="str">
            <v>Обнинскоргсинтез</v>
          </cell>
          <cell r="J191">
            <v>2564.9</v>
          </cell>
          <cell r="K191">
            <v>1.53</v>
          </cell>
          <cell r="L191">
            <v>97.979179999999999</v>
          </cell>
          <cell r="M191">
            <v>20</v>
          </cell>
          <cell r="N191">
            <v>1.5</v>
          </cell>
          <cell r="Q191">
            <v>0.13819999999999999</v>
          </cell>
          <cell r="R191">
            <v>99.617379999999997</v>
          </cell>
          <cell r="S191">
            <v>152.41459140000001</v>
          </cell>
          <cell r="T191">
            <v>152.41</v>
          </cell>
        </row>
        <row r="192">
          <cell r="F192">
            <v>963232</v>
          </cell>
          <cell r="G192" t="str">
            <v>1шт.</v>
          </cell>
          <cell r="H192">
            <v>4</v>
          </cell>
          <cell r="I192" t="str">
            <v>Обнинскоргсинтез</v>
          </cell>
          <cell r="J192">
            <v>25980</v>
          </cell>
          <cell r="K192">
            <v>1.53</v>
          </cell>
          <cell r="L192">
            <v>992.43599999999992</v>
          </cell>
          <cell r="M192">
            <v>205</v>
          </cell>
          <cell r="N192">
            <v>15.375</v>
          </cell>
          <cell r="Q192">
            <v>0.13819999999999999</v>
          </cell>
          <cell r="R192">
            <v>1007.9491999999999</v>
          </cell>
          <cell r="S192">
            <v>1542.1622759999998</v>
          </cell>
          <cell r="T192">
            <v>1542.16</v>
          </cell>
        </row>
        <row r="193">
          <cell r="F193">
            <v>999909</v>
          </cell>
          <cell r="G193" t="str">
            <v>1шт.</v>
          </cell>
          <cell r="H193">
            <v>36</v>
          </cell>
          <cell r="I193" t="str">
            <v>Обнинскоргсинтез</v>
          </cell>
          <cell r="J193">
            <v>2822</v>
          </cell>
          <cell r="K193">
            <v>1.53</v>
          </cell>
          <cell r="L193">
            <v>107.8004</v>
          </cell>
          <cell r="M193">
            <v>20</v>
          </cell>
          <cell r="N193">
            <v>1.5</v>
          </cell>
          <cell r="Q193">
            <v>0.13819999999999999</v>
          </cell>
          <cell r="R193">
            <v>109.43859999999999</v>
          </cell>
          <cell r="S193">
            <v>167.441058</v>
          </cell>
          <cell r="T193">
            <v>167.44</v>
          </cell>
        </row>
        <row r="194">
          <cell r="F194">
            <v>963281</v>
          </cell>
          <cell r="G194" t="str">
            <v>1шт.</v>
          </cell>
          <cell r="H194">
            <v>4</v>
          </cell>
          <cell r="I194" t="str">
            <v>Обнинскоргсинтез</v>
          </cell>
          <cell r="J194">
            <v>28720</v>
          </cell>
          <cell r="K194">
            <v>1.53</v>
          </cell>
          <cell r="L194">
            <v>1097.104</v>
          </cell>
          <cell r="M194">
            <v>205</v>
          </cell>
          <cell r="N194">
            <v>15.375</v>
          </cell>
          <cell r="Q194">
            <v>0.13819999999999999</v>
          </cell>
          <cell r="R194">
            <v>1112.6172000000001</v>
          </cell>
          <cell r="S194">
            <v>1702.3043160000002</v>
          </cell>
          <cell r="T194">
            <v>1702.3</v>
          </cell>
        </row>
        <row r="195">
          <cell r="F195">
            <v>999802</v>
          </cell>
          <cell r="G195" t="str">
            <v>2шт.</v>
          </cell>
          <cell r="H195">
            <v>60</v>
          </cell>
          <cell r="I195" t="str">
            <v>Обнинскоргсинтез</v>
          </cell>
          <cell r="J195">
            <v>1079.2</v>
          </cell>
          <cell r="K195">
            <v>1.53</v>
          </cell>
          <cell r="L195">
            <v>41.225439999999999</v>
          </cell>
          <cell r="M195">
            <v>10</v>
          </cell>
          <cell r="N195">
            <v>0.75</v>
          </cell>
          <cell r="Q195">
            <v>0.13819999999999999</v>
          </cell>
          <cell r="R195">
            <v>42.113639999999997</v>
          </cell>
          <cell r="S195">
            <v>64.43386919999999</v>
          </cell>
          <cell r="T195">
            <v>64.430000000000007</v>
          </cell>
        </row>
        <row r="196">
          <cell r="F196">
            <v>900357</v>
          </cell>
          <cell r="G196" t="str">
            <v>1шт.</v>
          </cell>
          <cell r="H196">
            <v>36</v>
          </cell>
          <cell r="I196" t="str">
            <v>Обнинскоргсинтез</v>
          </cell>
          <cell r="J196">
            <v>2100.8000000000002</v>
          </cell>
          <cell r="K196">
            <v>1.53</v>
          </cell>
          <cell r="L196">
            <v>80.250560000000007</v>
          </cell>
          <cell r="M196">
            <v>20</v>
          </cell>
          <cell r="N196">
            <v>1.5</v>
          </cell>
          <cell r="Q196">
            <v>0.13819999999999999</v>
          </cell>
          <cell r="R196">
            <v>81.888760000000005</v>
          </cell>
          <cell r="S196">
            <v>125.2898028</v>
          </cell>
          <cell r="T196">
            <v>125.29</v>
          </cell>
        </row>
        <row r="197">
          <cell r="F197">
            <v>999803</v>
          </cell>
          <cell r="G197" t="str">
            <v>1шт.</v>
          </cell>
          <cell r="H197">
            <v>24</v>
          </cell>
          <cell r="I197" t="str">
            <v>Обнинскоргсинтез</v>
          </cell>
          <cell r="J197">
            <v>3185.9</v>
          </cell>
          <cell r="K197">
            <v>1.53</v>
          </cell>
          <cell r="L197">
            <v>121.70138</v>
          </cell>
          <cell r="M197">
            <v>30</v>
          </cell>
          <cell r="N197">
            <v>2.25</v>
          </cell>
          <cell r="Q197">
            <v>0.13819999999999999</v>
          </cell>
          <cell r="R197">
            <v>124.08958</v>
          </cell>
          <cell r="S197">
            <v>189.8570574</v>
          </cell>
          <cell r="T197">
            <v>189.86</v>
          </cell>
        </row>
        <row r="198">
          <cell r="F198">
            <v>963300</v>
          </cell>
          <cell r="G198" t="str">
            <v>1шт.</v>
          </cell>
          <cell r="H198">
            <v>4</v>
          </cell>
          <cell r="I198" t="str">
            <v>Обнинскоргсинтез</v>
          </cell>
          <cell r="J198">
            <v>21570</v>
          </cell>
          <cell r="K198">
            <v>1.53</v>
          </cell>
          <cell r="L198">
            <v>823.97399999999993</v>
          </cell>
          <cell r="M198">
            <v>205</v>
          </cell>
          <cell r="N198">
            <v>15.375</v>
          </cell>
          <cell r="Q198">
            <v>0.13819999999999999</v>
          </cell>
          <cell r="R198">
            <v>839.48719999999992</v>
          </cell>
          <cell r="S198">
            <v>1284.4154159999998</v>
          </cell>
          <cell r="T198">
            <v>1284.42</v>
          </cell>
        </row>
        <row r="199">
          <cell r="F199">
            <v>999910</v>
          </cell>
          <cell r="G199" t="str">
            <v>2шт.</v>
          </cell>
          <cell r="H199">
            <v>60</v>
          </cell>
          <cell r="I199" t="str">
            <v>Обнинскоргсинтез</v>
          </cell>
          <cell r="J199">
            <v>1152.3</v>
          </cell>
          <cell r="K199">
            <v>1.53</v>
          </cell>
          <cell r="L199">
            <v>44.017859999999999</v>
          </cell>
          <cell r="M199">
            <v>10</v>
          </cell>
          <cell r="N199">
            <v>0.75</v>
          </cell>
          <cell r="Q199">
            <v>0.13819999999999999</v>
          </cell>
          <cell r="R199">
            <v>44.906059999999997</v>
          </cell>
          <cell r="S199">
            <v>68.706271799999996</v>
          </cell>
          <cell r="T199">
            <v>68.709999999999994</v>
          </cell>
        </row>
        <row r="200">
          <cell r="F200">
            <v>999810</v>
          </cell>
          <cell r="G200" t="str">
            <v>1шт.</v>
          </cell>
          <cell r="H200">
            <v>36</v>
          </cell>
          <cell r="I200" t="str">
            <v>Обнинскоргсинтез</v>
          </cell>
          <cell r="J200">
            <v>2271.3000000000002</v>
          </cell>
          <cell r="K200">
            <v>1.53</v>
          </cell>
          <cell r="L200">
            <v>86.763660000000002</v>
          </cell>
          <cell r="M200">
            <v>20</v>
          </cell>
          <cell r="N200">
            <v>1.5</v>
          </cell>
          <cell r="Q200">
            <v>0.13819999999999999</v>
          </cell>
          <cell r="R200">
            <v>88.401859999999999</v>
          </cell>
          <cell r="S200">
            <v>135.2548458</v>
          </cell>
          <cell r="T200">
            <v>135.25</v>
          </cell>
        </row>
        <row r="201">
          <cell r="F201">
            <v>999801</v>
          </cell>
          <cell r="G201" t="str">
            <v>1шт.</v>
          </cell>
          <cell r="H201">
            <v>24</v>
          </cell>
          <cell r="I201" t="str">
            <v>Обнинскоргсинтез</v>
          </cell>
          <cell r="J201">
            <v>3390.5</v>
          </cell>
          <cell r="K201">
            <v>1.53</v>
          </cell>
          <cell r="L201">
            <v>129.5171</v>
          </cell>
          <cell r="M201">
            <v>30</v>
          </cell>
          <cell r="N201">
            <v>2.25</v>
          </cell>
          <cell r="Q201">
            <v>0.13819999999999999</v>
          </cell>
          <cell r="R201">
            <v>131.90530000000001</v>
          </cell>
          <cell r="S201">
            <v>201.81510900000001</v>
          </cell>
          <cell r="T201">
            <v>201.82</v>
          </cell>
        </row>
        <row r="202">
          <cell r="F202">
            <v>963294</v>
          </cell>
          <cell r="G202" t="str">
            <v>1шт.</v>
          </cell>
          <cell r="H202">
            <v>4</v>
          </cell>
          <cell r="I202" t="str">
            <v>Обнинскоргсинтез</v>
          </cell>
          <cell r="J202">
            <v>23360</v>
          </cell>
          <cell r="K202">
            <v>1.53</v>
          </cell>
          <cell r="L202">
            <v>892.35199999999998</v>
          </cell>
          <cell r="M202">
            <v>205</v>
          </cell>
          <cell r="N202">
            <v>15.375</v>
          </cell>
          <cell r="Q202">
            <v>0.13819999999999999</v>
          </cell>
          <cell r="R202">
            <v>907.86519999999996</v>
          </cell>
          <cell r="S202">
            <v>1389.033756</v>
          </cell>
          <cell r="T202">
            <v>1389.03</v>
          </cell>
        </row>
        <row r="203">
          <cell r="F203">
            <v>999924</v>
          </cell>
          <cell r="G203" t="str">
            <v>12шт.</v>
          </cell>
          <cell r="H203">
            <v>540</v>
          </cell>
          <cell r="I203" t="str">
            <v>Обнинскоргсинтез</v>
          </cell>
          <cell r="J203">
            <v>170.8</v>
          </cell>
          <cell r="K203">
            <v>1.53</v>
          </cell>
          <cell r="L203">
            <v>6.5245600000000001</v>
          </cell>
          <cell r="M203">
            <v>1</v>
          </cell>
          <cell r="N203">
            <v>7.4999999999999997E-2</v>
          </cell>
          <cell r="Q203">
            <v>0.13819999999999999</v>
          </cell>
          <cell r="R203">
            <v>6.7377600000000006</v>
          </cell>
          <cell r="S203">
            <v>10.308772800000002</v>
          </cell>
          <cell r="T203">
            <v>10.31</v>
          </cell>
        </row>
        <row r="204">
          <cell r="F204">
            <v>963296</v>
          </cell>
          <cell r="G204" t="str">
            <v>1шт.</v>
          </cell>
          <cell r="H204">
            <v>4</v>
          </cell>
          <cell r="I204" t="str">
            <v>Обнинскоргсинтез</v>
          </cell>
          <cell r="J204">
            <v>30680</v>
          </cell>
          <cell r="K204">
            <v>1.53</v>
          </cell>
          <cell r="L204">
            <v>1171.9759999999999</v>
          </cell>
          <cell r="M204">
            <v>205</v>
          </cell>
          <cell r="N204">
            <v>15.375</v>
          </cell>
          <cell r="Q204">
            <v>0.13819999999999999</v>
          </cell>
          <cell r="R204">
            <v>1187.4892</v>
          </cell>
          <cell r="S204">
            <v>1816.8584760000001</v>
          </cell>
          <cell r="T204">
            <v>1816.86</v>
          </cell>
        </row>
        <row r="205">
          <cell r="K205">
            <v>1.53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0.13819999999999999</v>
          </cell>
          <cell r="R205">
            <v>0.13819999999999999</v>
          </cell>
          <cell r="S205">
            <v>0.211446</v>
          </cell>
          <cell r="T205">
            <v>0.21</v>
          </cell>
        </row>
        <row r="206">
          <cell r="F206">
            <v>900348</v>
          </cell>
          <cell r="G206" t="str">
            <v>1шт.</v>
          </cell>
          <cell r="H206">
            <v>36</v>
          </cell>
          <cell r="I206" t="str">
            <v>Обнинскоргсинтез</v>
          </cell>
          <cell r="J206">
            <v>4255</v>
          </cell>
          <cell r="K206">
            <v>1.544</v>
          </cell>
          <cell r="L206">
            <v>162.541</v>
          </cell>
          <cell r="M206">
            <v>20</v>
          </cell>
          <cell r="N206">
            <v>1.5</v>
          </cell>
          <cell r="O206">
            <v>10.3</v>
          </cell>
          <cell r="P206">
            <v>5.1852299999999998</v>
          </cell>
          <cell r="Q206">
            <v>0.13819999999999999</v>
          </cell>
          <cell r="R206">
            <v>179.66443000000001</v>
          </cell>
          <cell r="S206">
            <v>277.40187992</v>
          </cell>
          <cell r="T206">
            <v>277.39999999999998</v>
          </cell>
        </row>
        <row r="207">
          <cell r="F207">
            <v>900349</v>
          </cell>
          <cell r="G207" t="str">
            <v>1шт.</v>
          </cell>
          <cell r="H207">
            <v>4</v>
          </cell>
          <cell r="I207" t="str">
            <v>Обнинскоргсинтез</v>
          </cell>
          <cell r="J207">
            <v>40200</v>
          </cell>
          <cell r="K207">
            <v>1.544</v>
          </cell>
          <cell r="L207">
            <v>1535.6399999999999</v>
          </cell>
          <cell r="M207">
            <v>180</v>
          </cell>
          <cell r="N207">
            <v>13.5</v>
          </cell>
          <cell r="O207">
            <v>92.7</v>
          </cell>
          <cell r="P207">
            <v>48.850199999999994</v>
          </cell>
          <cell r="Q207">
            <v>0.13819999999999999</v>
          </cell>
          <cell r="R207">
            <v>1690.8284000000001</v>
          </cell>
          <cell r="S207">
            <v>2610.6390496000004</v>
          </cell>
          <cell r="T207">
            <v>2610.64</v>
          </cell>
        </row>
        <row r="208">
          <cell r="F208">
            <v>900351</v>
          </cell>
          <cell r="G208" t="str">
            <v>1шт.</v>
          </cell>
          <cell r="H208">
            <v>36</v>
          </cell>
          <cell r="I208" t="str">
            <v>Обнинскоргсинтез</v>
          </cell>
          <cell r="J208">
            <v>3735.2</v>
          </cell>
          <cell r="K208">
            <v>1.544</v>
          </cell>
          <cell r="L208">
            <v>142.68463999999997</v>
          </cell>
          <cell r="M208">
            <v>20</v>
          </cell>
          <cell r="N208">
            <v>1.5</v>
          </cell>
          <cell r="O208">
            <v>10.3</v>
          </cell>
          <cell r="P208">
            <v>4.589539199999999</v>
          </cell>
          <cell r="Q208">
            <v>0.13819999999999999</v>
          </cell>
          <cell r="R208">
            <v>159.21237919999999</v>
          </cell>
          <cell r="S208">
            <v>245.82391348479999</v>
          </cell>
          <cell r="T208">
            <v>245.82</v>
          </cell>
        </row>
        <row r="209">
          <cell r="F209">
            <v>963283</v>
          </cell>
          <cell r="G209" t="str">
            <v>1шт.</v>
          </cell>
          <cell r="H209">
            <v>4</v>
          </cell>
          <cell r="I209" t="str">
            <v>Обнинскоргсинтез</v>
          </cell>
          <cell r="J209">
            <v>37500</v>
          </cell>
          <cell r="K209">
            <v>1.544</v>
          </cell>
          <cell r="L209">
            <v>1432.5</v>
          </cell>
          <cell r="M209">
            <v>180</v>
          </cell>
          <cell r="N209">
            <v>13.5</v>
          </cell>
          <cell r="O209">
            <v>92.7</v>
          </cell>
          <cell r="P209">
            <v>45.756</v>
          </cell>
          <cell r="Q209">
            <v>0.13819999999999999</v>
          </cell>
          <cell r="R209">
            <v>1584.5942000000002</v>
          </cell>
          <cell r="S209">
            <v>2446.6134448000003</v>
          </cell>
          <cell r="T209">
            <v>2446.61</v>
          </cell>
        </row>
        <row r="210">
          <cell r="F210">
            <v>900350</v>
          </cell>
          <cell r="G210" t="str">
            <v>1шт.</v>
          </cell>
          <cell r="H210">
            <v>36</v>
          </cell>
          <cell r="I210" t="str">
            <v>Обнинскоргсинтез</v>
          </cell>
          <cell r="J210">
            <v>4413.6000000000004</v>
          </cell>
          <cell r="K210">
            <v>1.53</v>
          </cell>
          <cell r="L210">
            <v>168.59952000000001</v>
          </cell>
          <cell r="M210">
            <v>20</v>
          </cell>
          <cell r="N210">
            <v>1.5</v>
          </cell>
          <cell r="O210">
            <v>10.3</v>
          </cell>
          <cell r="P210">
            <v>5.3669856000000005</v>
          </cell>
          <cell r="Q210">
            <v>0.13819999999999999</v>
          </cell>
          <cell r="R210">
            <v>185.90470560000003</v>
          </cell>
          <cell r="S210">
            <v>284.43419956800005</v>
          </cell>
          <cell r="T210">
            <v>284.43</v>
          </cell>
        </row>
        <row r="211">
          <cell r="F211">
            <v>963284</v>
          </cell>
          <cell r="G211" t="str">
            <v>1шт.</v>
          </cell>
          <cell r="H211">
            <v>4</v>
          </cell>
          <cell r="I211" t="str">
            <v>Обнинскоргсинтез</v>
          </cell>
          <cell r="J211">
            <v>43580</v>
          </cell>
          <cell r="K211">
            <v>1.53</v>
          </cell>
          <cell r="L211">
            <v>1664.7559999999999</v>
          </cell>
          <cell r="M211">
            <v>180</v>
          </cell>
          <cell r="N211">
            <v>13.5</v>
          </cell>
          <cell r="O211">
            <v>92.7</v>
          </cell>
          <cell r="P211">
            <v>52.723679999999995</v>
          </cell>
          <cell r="Q211">
            <v>0.13819999999999999</v>
          </cell>
          <cell r="R211">
            <v>1823.8178800000001</v>
          </cell>
          <cell r="S211">
            <v>2790.4413564000001</v>
          </cell>
          <cell r="T211">
            <v>2790.44</v>
          </cell>
        </row>
      </sheetData>
      <sheetData sheetId="10">
        <row r="8">
          <cell r="I8" t="str">
            <v>B USD</v>
          </cell>
          <cell r="J8" t="str">
            <v>B RUB РФ</v>
          </cell>
          <cell r="K8" t="str">
            <v>ЦЕНА ЗАВОДА В БЕЛ РУБ</v>
          </cell>
          <cell r="L8" t="str">
            <v>ВЕС В КГ</v>
          </cell>
          <cell r="M8" t="str">
            <v>ДОСТАВКА В РБ</v>
          </cell>
          <cell r="N8" t="str">
            <v>АКЦИЗ на масло</v>
          </cell>
          <cell r="O8" t="str">
            <v>Утилизационный сбор</v>
          </cell>
          <cell r="P8" t="str">
            <v>МАРКА + НАКЛЕЙКА</v>
          </cell>
          <cell r="Q8" t="str">
            <v>ИТОГО себест на складе РБ</v>
          </cell>
          <cell r="R8" t="str">
            <v>проверка</v>
          </cell>
          <cell r="S8" t="str">
            <v>наценка</v>
          </cell>
          <cell r="T8" t="str">
            <v xml:space="preserve">БАЗА БЕЗ НДС </v>
          </cell>
        </row>
        <row r="9">
          <cell r="S9">
            <v>1.5248999999999999</v>
          </cell>
        </row>
        <row r="10">
          <cell r="G10">
            <v>322945</v>
          </cell>
          <cell r="H10">
            <v>12</v>
          </cell>
          <cell r="I10">
            <v>9.32</v>
          </cell>
          <cell r="K10">
            <v>30.476400000000002</v>
          </cell>
          <cell r="L10">
            <v>1</v>
          </cell>
          <cell r="M10">
            <v>7.4999999999999997E-2</v>
          </cell>
          <cell r="N10">
            <v>0.51500000000000001</v>
          </cell>
          <cell r="O10">
            <v>4.5450000000000004E-2</v>
          </cell>
          <cell r="P10">
            <v>0.13819999999999999</v>
          </cell>
          <cell r="Q10">
            <v>31.250050000000002</v>
          </cell>
          <cell r="R10">
            <v>47.653201244999998</v>
          </cell>
          <cell r="S10">
            <v>1.5248999999999999</v>
          </cell>
          <cell r="T10">
            <v>47.65</v>
          </cell>
        </row>
        <row r="11">
          <cell r="G11">
            <v>322946</v>
          </cell>
          <cell r="H11">
            <v>4</v>
          </cell>
          <cell r="I11">
            <v>28.69</v>
          </cell>
          <cell r="K11">
            <v>93.816299999999998</v>
          </cell>
          <cell r="L11">
            <v>4</v>
          </cell>
          <cell r="M11">
            <v>0.3</v>
          </cell>
          <cell r="N11">
            <v>2.06</v>
          </cell>
          <cell r="O11">
            <v>0.18180000000000002</v>
          </cell>
          <cell r="P11">
            <v>0.13819999999999999</v>
          </cell>
          <cell r="Q11">
            <v>96.496299999999991</v>
          </cell>
          <cell r="R11">
            <v>147.14720786999999</v>
          </cell>
          <cell r="S11">
            <v>1.5248999999999999</v>
          </cell>
          <cell r="T11">
            <v>147.15</v>
          </cell>
        </row>
        <row r="12">
          <cell r="G12">
            <v>322933</v>
          </cell>
          <cell r="H12">
            <v>12</v>
          </cell>
          <cell r="I12">
            <v>8</v>
          </cell>
          <cell r="K12">
            <v>26.16</v>
          </cell>
          <cell r="L12">
            <v>1</v>
          </cell>
          <cell r="M12">
            <v>7.4999999999999997E-2</v>
          </cell>
          <cell r="N12">
            <v>0.51500000000000001</v>
          </cell>
          <cell r="O12">
            <v>4.5450000000000004E-2</v>
          </cell>
          <cell r="P12">
            <v>0.13819999999999999</v>
          </cell>
          <cell r="Q12">
            <v>26.93365</v>
          </cell>
          <cell r="R12">
            <v>41.071122885000001</v>
          </cell>
          <cell r="S12">
            <v>1.5248999999999999</v>
          </cell>
          <cell r="T12">
            <v>41.07</v>
          </cell>
        </row>
        <row r="13">
          <cell r="G13">
            <v>322934</v>
          </cell>
          <cell r="H13">
            <v>4</v>
          </cell>
          <cell r="I13">
            <v>24.64</v>
          </cell>
          <cell r="K13">
            <v>80.572800000000001</v>
          </cell>
          <cell r="L13">
            <v>4</v>
          </cell>
          <cell r="M13">
            <v>0.3</v>
          </cell>
          <cell r="N13">
            <v>2.06</v>
          </cell>
          <cell r="O13">
            <v>0.18180000000000002</v>
          </cell>
          <cell r="P13">
            <v>0.13819999999999999</v>
          </cell>
          <cell r="Q13">
            <v>83.252799999999993</v>
          </cell>
          <cell r="R13">
            <v>126.95219471999998</v>
          </cell>
          <cell r="S13">
            <v>1.5248999999999999</v>
          </cell>
          <cell r="T13">
            <v>126.95</v>
          </cell>
        </row>
        <row r="14">
          <cell r="G14">
            <v>322935</v>
          </cell>
          <cell r="H14">
            <v>12</v>
          </cell>
          <cell r="I14">
            <v>8.15</v>
          </cell>
          <cell r="K14">
            <v>26.650500000000001</v>
          </cell>
          <cell r="L14">
            <v>1</v>
          </cell>
          <cell r="M14">
            <v>7.4999999999999997E-2</v>
          </cell>
          <cell r="N14">
            <v>0.51500000000000001</v>
          </cell>
          <cell r="O14">
            <v>4.5450000000000004E-2</v>
          </cell>
          <cell r="P14">
            <v>0.13819999999999999</v>
          </cell>
          <cell r="Q14">
            <v>27.424150000000001</v>
          </cell>
          <cell r="R14">
            <v>41.819086335000001</v>
          </cell>
          <cell r="S14">
            <v>1.5248999999999999</v>
          </cell>
          <cell r="T14">
            <v>41.82</v>
          </cell>
        </row>
        <row r="15">
          <cell r="G15">
            <v>322936</v>
          </cell>
          <cell r="H15">
            <v>4</v>
          </cell>
          <cell r="I15">
            <v>25.1</v>
          </cell>
          <cell r="K15">
            <v>82.076999999999998</v>
          </cell>
          <cell r="L15">
            <v>4</v>
          </cell>
          <cell r="M15">
            <v>0.3</v>
          </cell>
          <cell r="N15">
            <v>2.06</v>
          </cell>
          <cell r="O15">
            <v>0.18180000000000002</v>
          </cell>
          <cell r="P15">
            <v>0.13819999999999999</v>
          </cell>
          <cell r="Q15">
            <v>84.756999999999991</v>
          </cell>
          <cell r="R15">
            <v>129.24594929999998</v>
          </cell>
          <cell r="S15">
            <v>1.5248999999999999</v>
          </cell>
          <cell r="T15">
            <v>129.25</v>
          </cell>
        </row>
        <row r="16">
          <cell r="G16">
            <v>322937</v>
          </cell>
          <cell r="H16">
            <v>12</v>
          </cell>
          <cell r="I16">
            <v>7.77</v>
          </cell>
          <cell r="K16">
            <v>25.407899999999998</v>
          </cell>
          <cell r="L16">
            <v>1</v>
          </cell>
          <cell r="M16">
            <v>7.4999999999999997E-2</v>
          </cell>
          <cell r="N16">
            <v>0.51500000000000001</v>
          </cell>
          <cell r="O16">
            <v>4.5450000000000004E-2</v>
          </cell>
          <cell r="P16">
            <v>0.13819999999999999</v>
          </cell>
          <cell r="Q16">
            <v>26.181549999999998</v>
          </cell>
          <cell r="R16">
            <v>39.924245594999995</v>
          </cell>
          <cell r="S16">
            <v>1.5248999999999999</v>
          </cell>
          <cell r="T16">
            <v>39.92</v>
          </cell>
        </row>
        <row r="17">
          <cell r="G17">
            <v>322938</v>
          </cell>
          <cell r="H17">
            <v>4</v>
          </cell>
          <cell r="I17">
            <v>23.92</v>
          </cell>
          <cell r="K17">
            <v>78.218400000000003</v>
          </cell>
          <cell r="L17">
            <v>4</v>
          </cell>
          <cell r="M17">
            <v>0.3</v>
          </cell>
          <cell r="N17">
            <v>2.06</v>
          </cell>
          <cell r="O17">
            <v>0.18180000000000002</v>
          </cell>
          <cell r="P17">
            <v>0.13819999999999999</v>
          </cell>
          <cell r="Q17">
            <v>80.898399999999995</v>
          </cell>
          <cell r="R17">
            <v>123.36197015999998</v>
          </cell>
          <cell r="S17">
            <v>1.5248999999999999</v>
          </cell>
          <cell r="T17">
            <v>123.36</v>
          </cell>
        </row>
        <row r="18">
          <cell r="G18">
            <v>322807</v>
          </cell>
          <cell r="H18">
            <v>1</v>
          </cell>
          <cell r="I18">
            <v>250.89</v>
          </cell>
          <cell r="K18">
            <v>820.41030000000001</v>
          </cell>
          <cell r="L18">
            <v>55</v>
          </cell>
          <cell r="M18">
            <v>4.125</v>
          </cell>
          <cell r="N18">
            <v>28.324999999999999</v>
          </cell>
          <cell r="O18">
            <v>2.4997500000000001</v>
          </cell>
          <cell r="P18">
            <v>0.13819999999999999</v>
          </cell>
          <cell r="Q18">
            <v>855.49824999999998</v>
          </cell>
          <cell r="R18">
            <v>1304.5492814249999</v>
          </cell>
          <cell r="S18">
            <v>1.5248999999999999</v>
          </cell>
          <cell r="T18">
            <v>1304.55</v>
          </cell>
        </row>
        <row r="19">
          <cell r="G19">
            <v>322808</v>
          </cell>
          <cell r="H19">
            <v>1</v>
          </cell>
          <cell r="I19">
            <v>828.53</v>
          </cell>
          <cell r="K19">
            <v>2709.2930999999999</v>
          </cell>
          <cell r="L19">
            <v>200</v>
          </cell>
          <cell r="M19">
            <v>15</v>
          </cell>
          <cell r="N19">
            <v>103</v>
          </cell>
          <cell r="O19">
            <v>9.09</v>
          </cell>
          <cell r="P19">
            <v>0.13819999999999999</v>
          </cell>
          <cell r="Q19">
            <v>2836.5212999999999</v>
          </cell>
          <cell r="R19">
            <v>4325.4113303699996</v>
          </cell>
          <cell r="S19">
            <v>1.5248999999999999</v>
          </cell>
          <cell r="T19">
            <v>4325.41</v>
          </cell>
        </row>
        <row r="20">
          <cell r="G20">
            <v>322856</v>
          </cell>
          <cell r="H20">
            <v>1</v>
          </cell>
          <cell r="I20">
            <v>233.83</v>
          </cell>
          <cell r="K20">
            <v>764.6241</v>
          </cell>
          <cell r="L20">
            <v>55</v>
          </cell>
          <cell r="M20">
            <v>4.125</v>
          </cell>
          <cell r="N20">
            <v>28.324999999999999</v>
          </cell>
          <cell r="O20">
            <v>2.4997500000000001</v>
          </cell>
          <cell r="P20">
            <v>0.13819999999999999</v>
          </cell>
          <cell r="Q20">
            <v>799.71204999999998</v>
          </cell>
          <cell r="R20">
            <v>1219.4809050449999</v>
          </cell>
          <cell r="S20">
            <v>1.5248999999999999</v>
          </cell>
          <cell r="T20">
            <v>1219.48</v>
          </cell>
        </row>
        <row r="21">
          <cell r="G21">
            <v>322857</v>
          </cell>
          <cell r="H21">
            <v>1</v>
          </cell>
          <cell r="I21">
            <v>760.25</v>
          </cell>
          <cell r="K21">
            <v>2486.0174999999999</v>
          </cell>
          <cell r="L21">
            <v>200</v>
          </cell>
          <cell r="M21">
            <v>15</v>
          </cell>
          <cell r="N21">
            <v>103</v>
          </cell>
          <cell r="O21">
            <v>9.09</v>
          </cell>
          <cell r="P21">
            <v>0.13819999999999999</v>
          </cell>
          <cell r="Q21">
            <v>2613.2456999999999</v>
          </cell>
          <cell r="R21">
            <v>3984.9383679299999</v>
          </cell>
          <cell r="S21">
            <v>1.5248999999999999</v>
          </cell>
          <cell r="T21">
            <v>3984.94</v>
          </cell>
        </row>
        <row r="22">
          <cell r="G22">
            <v>322751</v>
          </cell>
          <cell r="H22">
            <v>1</v>
          </cell>
          <cell r="I22">
            <v>241.67</v>
          </cell>
          <cell r="K22">
            <v>790.26089999999999</v>
          </cell>
          <cell r="L22">
            <v>55</v>
          </cell>
          <cell r="M22">
            <v>4.125</v>
          </cell>
          <cell r="N22">
            <v>28.324999999999999</v>
          </cell>
          <cell r="O22">
            <v>2.4997500000000001</v>
          </cell>
          <cell r="P22">
            <v>0.13819999999999999</v>
          </cell>
          <cell r="Q22">
            <v>825.34884999999997</v>
          </cell>
          <cell r="R22">
            <v>1258.5744613649999</v>
          </cell>
          <cell r="S22">
            <v>1.5248999999999999</v>
          </cell>
          <cell r="T22">
            <v>1258.57</v>
          </cell>
        </row>
        <row r="23">
          <cell r="G23">
            <v>322752</v>
          </cell>
          <cell r="H23">
            <v>1</v>
          </cell>
          <cell r="I23">
            <v>798.12</v>
          </cell>
          <cell r="K23">
            <v>2609.8524000000002</v>
          </cell>
          <cell r="L23">
            <v>200</v>
          </cell>
          <cell r="M23">
            <v>15</v>
          </cell>
          <cell r="N23">
            <v>103</v>
          </cell>
          <cell r="O23">
            <v>9.09</v>
          </cell>
          <cell r="P23">
            <v>0.13819999999999999</v>
          </cell>
          <cell r="Q23">
            <v>2737.0806000000002</v>
          </cell>
          <cell r="R23">
            <v>4173.7742069400001</v>
          </cell>
          <cell r="S23">
            <v>1.5248999999999999</v>
          </cell>
          <cell r="T23">
            <v>4173.7700000000004</v>
          </cell>
        </row>
        <row r="24">
          <cell r="G24">
            <v>322811</v>
          </cell>
          <cell r="H24">
            <v>1</v>
          </cell>
          <cell r="I24">
            <v>365.65</v>
          </cell>
          <cell r="K24">
            <v>1195.6754999999998</v>
          </cell>
          <cell r="L24">
            <v>55</v>
          </cell>
          <cell r="M24">
            <v>4.125</v>
          </cell>
          <cell r="N24">
            <v>28.324999999999999</v>
          </cell>
          <cell r="O24">
            <v>2.4997500000000001</v>
          </cell>
          <cell r="P24">
            <v>0.13819999999999999</v>
          </cell>
          <cell r="Q24">
            <v>1230.7634499999999</v>
          </cell>
          <cell r="R24">
            <v>1876.7911849049997</v>
          </cell>
          <cell r="S24">
            <v>1.5248999999999999</v>
          </cell>
          <cell r="T24">
            <v>1876.79</v>
          </cell>
        </row>
        <row r="25">
          <cell r="G25">
            <v>322812</v>
          </cell>
          <cell r="H25">
            <v>1</v>
          </cell>
          <cell r="I25">
            <v>1188.6400000000001</v>
          </cell>
          <cell r="K25">
            <v>3886.8528000000006</v>
          </cell>
          <cell r="L25">
            <v>200</v>
          </cell>
          <cell r="M25">
            <v>15</v>
          </cell>
          <cell r="N25">
            <v>103</v>
          </cell>
          <cell r="O25">
            <v>9.09</v>
          </cell>
          <cell r="P25">
            <v>0.13819999999999999</v>
          </cell>
          <cell r="Q25">
            <v>4014.0810000000006</v>
          </cell>
          <cell r="R25">
            <v>6121.0721169000008</v>
          </cell>
          <cell r="S25">
            <v>1.5248999999999999</v>
          </cell>
          <cell r="T25">
            <v>6121.07</v>
          </cell>
        </row>
        <row r="26">
          <cell r="G26">
            <v>322844</v>
          </cell>
          <cell r="H26">
            <v>1</v>
          </cell>
          <cell r="I26">
            <v>365.65</v>
          </cell>
          <cell r="K26">
            <v>1195.6754999999998</v>
          </cell>
          <cell r="L26">
            <v>55</v>
          </cell>
          <cell r="M26">
            <v>4.125</v>
          </cell>
          <cell r="N26">
            <v>28.324999999999999</v>
          </cell>
          <cell r="O26">
            <v>2.4997500000000001</v>
          </cell>
          <cell r="P26">
            <v>0.13819999999999999</v>
          </cell>
          <cell r="Q26">
            <v>1230.7634499999999</v>
          </cell>
          <cell r="R26">
            <v>1876.7911849049997</v>
          </cell>
          <cell r="S26">
            <v>1.5248999999999999</v>
          </cell>
          <cell r="T26">
            <v>1876.79</v>
          </cell>
        </row>
        <row r="27">
          <cell r="G27">
            <v>322845</v>
          </cell>
          <cell r="H27">
            <v>1</v>
          </cell>
          <cell r="I27">
            <v>1188.6400000000001</v>
          </cell>
          <cell r="K27">
            <v>3886.8528000000006</v>
          </cell>
          <cell r="L27">
            <v>200</v>
          </cell>
          <cell r="M27">
            <v>15</v>
          </cell>
          <cell r="N27">
            <v>103</v>
          </cell>
          <cell r="O27">
            <v>9.09</v>
          </cell>
          <cell r="P27">
            <v>0.13819999999999999</v>
          </cell>
          <cell r="Q27">
            <v>4014.0810000000006</v>
          </cell>
          <cell r="R27">
            <v>6121.0721169000008</v>
          </cell>
          <cell r="S27">
            <v>1.5248999999999999</v>
          </cell>
          <cell r="T27">
            <v>6121.07</v>
          </cell>
        </row>
        <row r="28">
          <cell r="G28">
            <v>322908</v>
          </cell>
          <cell r="H28">
            <v>1</v>
          </cell>
          <cell r="I28">
            <v>256.77</v>
          </cell>
          <cell r="K28">
            <v>839.63789999999995</v>
          </cell>
          <cell r="L28">
            <v>55</v>
          </cell>
          <cell r="M28">
            <v>4.125</v>
          </cell>
          <cell r="N28">
            <v>28.324999999999999</v>
          </cell>
          <cell r="O28">
            <v>2.4997500000000001</v>
          </cell>
          <cell r="P28">
            <v>0.13819999999999999</v>
          </cell>
          <cell r="Q28">
            <v>874.72584999999992</v>
          </cell>
          <cell r="R28">
            <v>1333.8694486649997</v>
          </cell>
          <cell r="S28">
            <v>1.5248999999999999</v>
          </cell>
          <cell r="T28">
            <v>1333.87</v>
          </cell>
        </row>
        <row r="29">
          <cell r="G29">
            <v>322909</v>
          </cell>
          <cell r="H29">
            <v>1</v>
          </cell>
          <cell r="I29">
            <v>847.97</v>
          </cell>
          <cell r="K29">
            <v>2772.8618999999999</v>
          </cell>
          <cell r="L29">
            <v>200</v>
          </cell>
          <cell r="M29">
            <v>15</v>
          </cell>
          <cell r="N29">
            <v>103</v>
          </cell>
          <cell r="O29">
            <v>9.09</v>
          </cell>
          <cell r="P29">
            <v>0.13819999999999999</v>
          </cell>
          <cell r="Q29">
            <v>2900.0900999999999</v>
          </cell>
          <cell r="R29">
            <v>4422.3473934899994</v>
          </cell>
          <cell r="S29">
            <v>1.5248999999999999</v>
          </cell>
          <cell r="T29">
            <v>4422.3500000000004</v>
          </cell>
        </row>
        <row r="30">
          <cell r="G30">
            <v>322749</v>
          </cell>
          <cell r="H30">
            <v>1</v>
          </cell>
          <cell r="I30">
            <v>205.18</v>
          </cell>
          <cell r="K30">
            <v>670.93860000000006</v>
          </cell>
          <cell r="L30">
            <v>55</v>
          </cell>
          <cell r="M30">
            <v>4.125</v>
          </cell>
          <cell r="N30">
            <v>28.324999999999999</v>
          </cell>
          <cell r="O30">
            <v>2.4997500000000001</v>
          </cell>
          <cell r="P30">
            <v>0.13819999999999999</v>
          </cell>
          <cell r="Q30">
            <v>706.02655000000004</v>
          </cell>
          <cell r="R30">
            <v>1076.6198860950001</v>
          </cell>
          <cell r="S30">
            <v>1.5248999999999999</v>
          </cell>
          <cell r="T30">
            <v>1076.6199999999999</v>
          </cell>
        </row>
        <row r="31">
          <cell r="G31">
            <v>322750</v>
          </cell>
          <cell r="H31">
            <v>1</v>
          </cell>
          <cell r="I31">
            <v>677.6</v>
          </cell>
          <cell r="K31">
            <v>2215.752</v>
          </cell>
          <cell r="L31">
            <v>200</v>
          </cell>
          <cell r="M31">
            <v>15</v>
          </cell>
          <cell r="N31">
            <v>103</v>
          </cell>
          <cell r="O31">
            <v>9.09</v>
          </cell>
          <cell r="P31">
            <v>0.13819999999999999</v>
          </cell>
          <cell r="Q31">
            <v>2342.9802</v>
          </cell>
          <cell r="R31">
            <v>3572.8105069799999</v>
          </cell>
          <cell r="S31">
            <v>1.5248999999999999</v>
          </cell>
          <cell r="T31">
            <v>3572.81</v>
          </cell>
        </row>
        <row r="32">
          <cell r="G32">
            <v>322813</v>
          </cell>
          <cell r="H32">
            <v>1</v>
          </cell>
          <cell r="I32">
            <v>521.62</v>
          </cell>
          <cell r="K32">
            <v>1705.6974</v>
          </cell>
          <cell r="L32">
            <v>55</v>
          </cell>
          <cell r="M32">
            <v>4.125</v>
          </cell>
          <cell r="N32">
            <v>28.324999999999999</v>
          </cell>
          <cell r="O32">
            <v>2.4997500000000001</v>
          </cell>
          <cell r="P32">
            <v>0.13819999999999999</v>
          </cell>
          <cell r="Q32">
            <v>1740.7853500000001</v>
          </cell>
          <cell r="R32">
            <v>2654.523580215</v>
          </cell>
          <cell r="S32">
            <v>1.5248999999999999</v>
          </cell>
          <cell r="T32">
            <v>2654.52</v>
          </cell>
        </row>
        <row r="33">
          <cell r="G33">
            <v>322814</v>
          </cell>
          <cell r="H33">
            <v>1</v>
          </cell>
          <cell r="I33">
            <v>1695.56</v>
          </cell>
          <cell r="K33">
            <v>5544.4812000000002</v>
          </cell>
          <cell r="L33">
            <v>200</v>
          </cell>
          <cell r="M33">
            <v>15</v>
          </cell>
          <cell r="N33">
            <v>103</v>
          </cell>
          <cell r="O33">
            <v>9.09</v>
          </cell>
          <cell r="P33">
            <v>0.13819999999999999</v>
          </cell>
          <cell r="Q33">
            <v>5671.7094000000006</v>
          </cell>
          <cell r="R33">
            <v>8648.7896640600011</v>
          </cell>
          <cell r="S33">
            <v>1.5248999999999999</v>
          </cell>
          <cell r="T33">
            <v>8648.7900000000009</v>
          </cell>
        </row>
        <row r="34">
          <cell r="G34">
            <v>322809</v>
          </cell>
          <cell r="H34">
            <v>1</v>
          </cell>
          <cell r="I34">
            <v>237.39</v>
          </cell>
          <cell r="K34">
            <v>776.26529999999991</v>
          </cell>
          <cell r="L34">
            <v>55</v>
          </cell>
          <cell r="M34">
            <v>4.125</v>
          </cell>
          <cell r="N34">
            <v>28.324999999999999</v>
          </cell>
          <cell r="O34">
            <v>2.4997500000000001</v>
          </cell>
          <cell r="P34">
            <v>0.13819999999999999</v>
          </cell>
          <cell r="Q34">
            <v>811.35324999999989</v>
          </cell>
          <cell r="R34">
            <v>1237.2325709249997</v>
          </cell>
          <cell r="S34">
            <v>1.5248999999999999</v>
          </cell>
          <cell r="T34">
            <v>1237.23</v>
          </cell>
        </row>
        <row r="35">
          <cell r="G35">
            <v>322810</v>
          </cell>
          <cell r="H35">
            <v>1</v>
          </cell>
          <cell r="I35">
            <v>790.38</v>
          </cell>
          <cell r="K35">
            <v>2584.5426000000002</v>
          </cell>
          <cell r="L35">
            <v>200</v>
          </cell>
          <cell r="M35">
            <v>15</v>
          </cell>
          <cell r="N35">
            <v>103</v>
          </cell>
          <cell r="O35">
            <v>9.09</v>
          </cell>
          <cell r="P35">
            <v>0.13819999999999999</v>
          </cell>
          <cell r="Q35">
            <v>2711.7708000000002</v>
          </cell>
          <cell r="R35">
            <v>4135.1792929200001</v>
          </cell>
          <cell r="S35">
            <v>1.5248999999999999</v>
          </cell>
          <cell r="T35">
            <v>4135.18</v>
          </cell>
        </row>
        <row r="36">
          <cell r="G36">
            <v>322723</v>
          </cell>
          <cell r="H36">
            <v>1</v>
          </cell>
          <cell r="I36">
            <v>286.88</v>
          </cell>
          <cell r="K36">
            <v>938.09759999999994</v>
          </cell>
          <cell r="L36">
            <v>55</v>
          </cell>
          <cell r="M36">
            <v>4.125</v>
          </cell>
          <cell r="N36">
            <v>28.324999999999999</v>
          </cell>
          <cell r="O36">
            <v>2.4997500000000001</v>
          </cell>
          <cell r="P36">
            <v>0.13819999999999999</v>
          </cell>
          <cell r="Q36">
            <v>973.18554999999992</v>
          </cell>
          <cell r="R36">
            <v>1484.0106451949998</v>
          </cell>
          <cell r="S36">
            <v>1.5248999999999999</v>
          </cell>
          <cell r="T36">
            <v>1484.01</v>
          </cell>
        </row>
        <row r="37">
          <cell r="G37">
            <v>322724</v>
          </cell>
          <cell r="H37">
            <v>1</v>
          </cell>
          <cell r="I37">
            <v>955.13</v>
          </cell>
          <cell r="K37">
            <v>3123.2750999999998</v>
          </cell>
          <cell r="L37">
            <v>200</v>
          </cell>
          <cell r="M37">
            <v>15</v>
          </cell>
          <cell r="N37">
            <v>103</v>
          </cell>
          <cell r="O37">
            <v>9.09</v>
          </cell>
          <cell r="P37">
            <v>0.13819999999999999</v>
          </cell>
          <cell r="Q37">
            <v>3250.5032999999999</v>
          </cell>
          <cell r="R37">
            <v>4956.6924821699995</v>
          </cell>
          <cell r="S37">
            <v>1.5248999999999999</v>
          </cell>
          <cell r="T37">
            <v>4956.6899999999996</v>
          </cell>
        </row>
        <row r="38">
          <cell r="G38">
            <v>322850</v>
          </cell>
          <cell r="H38">
            <v>1</v>
          </cell>
          <cell r="I38">
            <v>191.21</v>
          </cell>
          <cell r="K38">
            <v>625.25670000000002</v>
          </cell>
          <cell r="L38">
            <v>55</v>
          </cell>
          <cell r="M38">
            <v>4.125</v>
          </cell>
          <cell r="N38">
            <v>28.324999999999999</v>
          </cell>
          <cell r="O38">
            <v>2.4997500000000001</v>
          </cell>
          <cell r="P38">
            <v>0.13819999999999999</v>
          </cell>
          <cell r="Q38">
            <v>660.34465</v>
          </cell>
          <cell r="R38">
            <v>1006.9595567849999</v>
          </cell>
          <cell r="S38">
            <v>1.5248999999999999</v>
          </cell>
          <cell r="T38">
            <v>1006.96</v>
          </cell>
        </row>
        <row r="39">
          <cell r="G39">
            <v>322851</v>
          </cell>
          <cell r="H39">
            <v>1</v>
          </cell>
          <cell r="I39">
            <v>621.73</v>
          </cell>
          <cell r="K39">
            <v>2033.0571</v>
          </cell>
          <cell r="L39">
            <v>200</v>
          </cell>
          <cell r="M39">
            <v>15</v>
          </cell>
          <cell r="N39">
            <v>103</v>
          </cell>
          <cell r="O39">
            <v>9.09</v>
          </cell>
          <cell r="P39">
            <v>0.13819999999999999</v>
          </cell>
          <cell r="Q39">
            <v>2160.2853</v>
          </cell>
          <cell r="R39">
            <v>3294.21905397</v>
          </cell>
          <cell r="S39">
            <v>1.5248999999999999</v>
          </cell>
          <cell r="T39">
            <v>3294.22</v>
          </cell>
        </row>
        <row r="40">
          <cell r="G40">
            <v>322721</v>
          </cell>
          <cell r="H40">
            <v>1</v>
          </cell>
          <cell r="I40">
            <v>199.66</v>
          </cell>
          <cell r="K40">
            <v>652.88819999999998</v>
          </cell>
          <cell r="L40">
            <v>55</v>
          </cell>
          <cell r="M40">
            <v>4.125</v>
          </cell>
          <cell r="N40">
            <v>28.324999999999999</v>
          </cell>
          <cell r="O40">
            <v>2.4997500000000001</v>
          </cell>
          <cell r="P40">
            <v>0.13819999999999999</v>
          </cell>
          <cell r="Q40">
            <v>687.97614999999996</v>
          </cell>
          <cell r="R40">
            <v>1049.0948311349998</v>
          </cell>
          <cell r="S40">
            <v>1.5248999999999999</v>
          </cell>
          <cell r="T40">
            <v>1049.0899999999999</v>
          </cell>
        </row>
        <row r="41">
          <cell r="G41">
            <v>322722</v>
          </cell>
          <cell r="H41">
            <v>1</v>
          </cell>
          <cell r="I41">
            <v>664.82</v>
          </cell>
          <cell r="K41">
            <v>2173.9614000000001</v>
          </cell>
          <cell r="L41">
            <v>200</v>
          </cell>
          <cell r="M41">
            <v>15</v>
          </cell>
          <cell r="N41">
            <v>103</v>
          </cell>
          <cell r="O41">
            <v>9.09</v>
          </cell>
          <cell r="P41">
            <v>0.13819999999999999</v>
          </cell>
          <cell r="Q41">
            <v>2301.1896000000002</v>
          </cell>
          <cell r="R41">
            <v>3509.0840210400002</v>
          </cell>
          <cell r="S41">
            <v>1.5248999999999999</v>
          </cell>
          <cell r="T41">
            <v>3509.08</v>
          </cell>
        </row>
        <row r="42">
          <cell r="G42">
            <v>322852</v>
          </cell>
          <cell r="H42">
            <v>1</v>
          </cell>
          <cell r="I42">
            <v>190.93</v>
          </cell>
          <cell r="K42">
            <v>624.34109999999998</v>
          </cell>
          <cell r="L42">
            <v>55</v>
          </cell>
          <cell r="M42">
            <v>4.125</v>
          </cell>
          <cell r="N42">
            <v>28.324999999999999</v>
          </cell>
          <cell r="O42">
            <v>2.4997500000000001</v>
          </cell>
          <cell r="P42">
            <v>0.13819999999999999</v>
          </cell>
          <cell r="Q42">
            <v>659.42904999999996</v>
          </cell>
          <cell r="R42">
            <v>1005.5633583449999</v>
          </cell>
          <cell r="S42">
            <v>1.5248999999999999</v>
          </cell>
          <cell r="T42">
            <v>1005.56</v>
          </cell>
        </row>
        <row r="43">
          <cell r="G43">
            <v>322853</v>
          </cell>
          <cell r="H43">
            <v>1</v>
          </cell>
          <cell r="I43">
            <v>620.82000000000005</v>
          </cell>
          <cell r="K43">
            <v>2030.0814000000003</v>
          </cell>
          <cell r="L43">
            <v>200</v>
          </cell>
          <cell r="M43">
            <v>15</v>
          </cell>
          <cell r="N43">
            <v>103</v>
          </cell>
          <cell r="O43">
            <v>9.09</v>
          </cell>
          <cell r="P43">
            <v>0.13819999999999999</v>
          </cell>
          <cell r="Q43">
            <v>2157.3096</v>
          </cell>
          <cell r="R43">
            <v>3289.6814090399998</v>
          </cell>
          <cell r="S43">
            <v>1.5248999999999999</v>
          </cell>
          <cell r="T43">
            <v>3289.68</v>
          </cell>
        </row>
        <row r="44">
          <cell r="G44">
            <v>322906</v>
          </cell>
          <cell r="H44">
            <v>1</v>
          </cell>
          <cell r="I44">
            <v>163.85</v>
          </cell>
          <cell r="K44">
            <v>535.78949999999998</v>
          </cell>
          <cell r="L44">
            <v>55</v>
          </cell>
          <cell r="M44">
            <v>4.125</v>
          </cell>
          <cell r="N44">
            <v>28.324999999999999</v>
          </cell>
          <cell r="O44">
            <v>2.4997500000000001</v>
          </cell>
          <cell r="P44">
            <v>0.13819999999999999</v>
          </cell>
          <cell r="Q44">
            <v>570.87744999999995</v>
          </cell>
          <cell r="R44">
            <v>870.53102350499989</v>
          </cell>
          <cell r="S44">
            <v>1.5248999999999999</v>
          </cell>
          <cell r="T44">
            <v>870.53</v>
          </cell>
        </row>
        <row r="45">
          <cell r="G45">
            <v>322905</v>
          </cell>
          <cell r="H45">
            <v>1</v>
          </cell>
          <cell r="I45">
            <v>541.20000000000005</v>
          </cell>
          <cell r="K45">
            <v>1769.7240000000002</v>
          </cell>
          <cell r="L45">
            <v>200</v>
          </cell>
          <cell r="M45">
            <v>15</v>
          </cell>
          <cell r="N45">
            <v>103</v>
          </cell>
          <cell r="O45">
            <v>9.09</v>
          </cell>
          <cell r="P45">
            <v>0.13819999999999999</v>
          </cell>
          <cell r="Q45">
            <v>1896.9522000000002</v>
          </cell>
          <cell r="R45">
            <v>2892.66240978</v>
          </cell>
          <cell r="S45">
            <v>1.5248999999999999</v>
          </cell>
          <cell r="T45">
            <v>2892.66</v>
          </cell>
        </row>
        <row r="46">
          <cell r="G46">
            <v>322550</v>
          </cell>
          <cell r="H46">
            <v>12</v>
          </cell>
          <cell r="I46">
            <v>5.36</v>
          </cell>
          <cell r="K46">
            <v>17.527200000000001</v>
          </cell>
          <cell r="L46">
            <v>1</v>
          </cell>
          <cell r="M46">
            <v>7.4999999999999997E-2</v>
          </cell>
          <cell r="N46">
            <v>0.51500000000000001</v>
          </cell>
          <cell r="O46">
            <v>4.5450000000000004E-2</v>
          </cell>
          <cell r="P46">
            <v>0.13819999999999999</v>
          </cell>
          <cell r="Q46">
            <v>18.300850000000001</v>
          </cell>
          <cell r="R46">
            <v>27.906966165</v>
          </cell>
          <cell r="S46">
            <v>1.5248999999999999</v>
          </cell>
          <cell r="T46">
            <v>27.91</v>
          </cell>
        </row>
        <row r="47">
          <cell r="G47">
            <v>322549</v>
          </cell>
          <cell r="H47">
            <v>4</v>
          </cell>
          <cell r="I47">
            <v>20.2</v>
          </cell>
          <cell r="K47">
            <v>66.054000000000002</v>
          </cell>
          <cell r="L47">
            <v>4</v>
          </cell>
          <cell r="M47">
            <v>0.3</v>
          </cell>
          <cell r="N47">
            <v>2.06</v>
          </cell>
          <cell r="O47">
            <v>0.18180000000000002</v>
          </cell>
          <cell r="P47">
            <v>0.13819999999999999</v>
          </cell>
          <cell r="Q47">
            <v>68.733999999999995</v>
          </cell>
          <cell r="R47">
            <v>104.81247659999998</v>
          </cell>
          <cell r="S47">
            <v>1.5248999999999999</v>
          </cell>
          <cell r="T47">
            <v>104.81</v>
          </cell>
        </row>
        <row r="48">
          <cell r="G48">
            <v>322651</v>
          </cell>
          <cell r="H48">
            <v>1</v>
          </cell>
          <cell r="I48">
            <v>241.22</v>
          </cell>
          <cell r="K48">
            <v>788.7894</v>
          </cell>
          <cell r="L48">
            <v>55</v>
          </cell>
          <cell r="M48">
            <v>4.125</v>
          </cell>
          <cell r="N48">
            <v>28.324999999999999</v>
          </cell>
          <cell r="O48">
            <v>2.4997500000000001</v>
          </cell>
          <cell r="P48">
            <v>0.13819999999999999</v>
          </cell>
          <cell r="Q48">
            <v>823.87734999999998</v>
          </cell>
          <cell r="R48">
            <v>1256.3305710149998</v>
          </cell>
          <cell r="S48">
            <v>1.5248999999999999</v>
          </cell>
          <cell r="T48">
            <v>1256.33</v>
          </cell>
        </row>
        <row r="49">
          <cell r="G49">
            <v>322617</v>
          </cell>
          <cell r="H49">
            <v>12</v>
          </cell>
          <cell r="I49">
            <v>7.02</v>
          </cell>
          <cell r="K49">
            <v>22.955399999999997</v>
          </cell>
          <cell r="L49">
            <v>1</v>
          </cell>
          <cell r="M49">
            <v>7.4999999999999997E-2</v>
          </cell>
          <cell r="N49">
            <v>0.51500000000000001</v>
          </cell>
          <cell r="O49">
            <v>4.5450000000000004E-2</v>
          </cell>
          <cell r="P49">
            <v>0.13819999999999999</v>
          </cell>
          <cell r="Q49">
            <v>23.729049999999997</v>
          </cell>
          <cell r="R49">
            <v>36.184428344999993</v>
          </cell>
          <cell r="S49">
            <v>1.5248999999999999</v>
          </cell>
          <cell r="T49">
            <v>36.18</v>
          </cell>
        </row>
        <row r="50">
          <cell r="G50">
            <v>322618</v>
          </cell>
          <cell r="H50">
            <v>4</v>
          </cell>
          <cell r="I50">
            <v>27.09</v>
          </cell>
          <cell r="K50">
            <v>88.584299999999999</v>
          </cell>
          <cell r="L50">
            <v>4</v>
          </cell>
          <cell r="M50">
            <v>0.3</v>
          </cell>
          <cell r="N50">
            <v>2.06</v>
          </cell>
          <cell r="O50">
            <v>0.18180000000000002</v>
          </cell>
          <cell r="P50">
            <v>0.13819999999999999</v>
          </cell>
          <cell r="Q50">
            <v>91.264299999999992</v>
          </cell>
          <cell r="R50">
            <v>139.16893106999999</v>
          </cell>
          <cell r="S50">
            <v>1.5248999999999999</v>
          </cell>
          <cell r="T50">
            <v>139.16999999999999</v>
          </cell>
        </row>
        <row r="51">
          <cell r="G51">
            <v>322552</v>
          </cell>
          <cell r="H51">
            <v>12</v>
          </cell>
          <cell r="I51">
            <v>5.36</v>
          </cell>
          <cell r="K51">
            <v>17.527200000000001</v>
          </cell>
          <cell r="L51">
            <v>1</v>
          </cell>
          <cell r="M51">
            <v>7.4999999999999997E-2</v>
          </cell>
          <cell r="N51">
            <v>0.51500000000000001</v>
          </cell>
          <cell r="O51">
            <v>4.5450000000000004E-2</v>
          </cell>
          <cell r="P51">
            <v>0.13819999999999999</v>
          </cell>
          <cell r="Q51">
            <v>18.300850000000001</v>
          </cell>
          <cell r="R51">
            <v>27.906966165</v>
          </cell>
          <cell r="S51">
            <v>1.5248999999999999</v>
          </cell>
          <cell r="T51">
            <v>27.91</v>
          </cell>
        </row>
        <row r="52">
          <cell r="G52">
            <v>322551</v>
          </cell>
          <cell r="H52">
            <v>4</v>
          </cell>
          <cell r="I52">
            <v>20.309999999999999</v>
          </cell>
          <cell r="K52">
            <v>66.413699999999992</v>
          </cell>
          <cell r="L52">
            <v>4</v>
          </cell>
          <cell r="M52">
            <v>0.3</v>
          </cell>
          <cell r="N52">
            <v>2.06</v>
          </cell>
          <cell r="O52">
            <v>0.18180000000000002</v>
          </cell>
          <cell r="P52">
            <v>0.13819999999999999</v>
          </cell>
          <cell r="Q52">
            <v>69.093699999999984</v>
          </cell>
          <cell r="R52">
            <v>105.36098312999997</v>
          </cell>
          <cell r="S52">
            <v>1.5248999999999999</v>
          </cell>
          <cell r="T52">
            <v>105.36</v>
          </cell>
        </row>
        <row r="53">
          <cell r="G53">
            <v>322653</v>
          </cell>
          <cell r="H53">
            <v>1</v>
          </cell>
          <cell r="I53">
            <v>243.56</v>
          </cell>
          <cell r="K53">
            <v>796.44119999999998</v>
          </cell>
          <cell r="L53">
            <v>55</v>
          </cell>
          <cell r="M53">
            <v>4.125</v>
          </cell>
          <cell r="N53">
            <v>28.324999999999999</v>
          </cell>
          <cell r="O53">
            <v>2.4997500000000001</v>
          </cell>
          <cell r="P53">
            <v>0.13819999999999999</v>
          </cell>
          <cell r="Q53">
            <v>831.52914999999996</v>
          </cell>
          <cell r="R53">
            <v>1267.9988008349999</v>
          </cell>
          <cell r="S53">
            <v>1.5248999999999999</v>
          </cell>
          <cell r="T53">
            <v>1268</v>
          </cell>
        </row>
        <row r="54">
          <cell r="G54">
            <v>322668</v>
          </cell>
          <cell r="H54">
            <v>12</v>
          </cell>
          <cell r="I54">
            <v>5.3</v>
          </cell>
          <cell r="K54">
            <v>17.331</v>
          </cell>
          <cell r="L54">
            <v>1</v>
          </cell>
          <cell r="M54">
            <v>7.4999999999999997E-2</v>
          </cell>
          <cell r="N54">
            <v>0.51500000000000001</v>
          </cell>
          <cell r="O54">
            <v>4.5450000000000004E-2</v>
          </cell>
          <cell r="P54">
            <v>0.13819999999999999</v>
          </cell>
          <cell r="Q54">
            <v>18.104649999999999</v>
          </cell>
          <cell r="R54">
            <v>27.607780784999999</v>
          </cell>
          <cell r="S54">
            <v>1.5248999999999999</v>
          </cell>
          <cell r="T54">
            <v>27.61</v>
          </cell>
        </row>
        <row r="55">
          <cell r="G55">
            <v>322669</v>
          </cell>
          <cell r="H55">
            <v>4</v>
          </cell>
          <cell r="I55">
            <v>17.670000000000002</v>
          </cell>
          <cell r="K55">
            <v>57.780900000000003</v>
          </cell>
          <cell r="L55">
            <v>4</v>
          </cell>
          <cell r="M55">
            <v>0.3</v>
          </cell>
          <cell r="N55">
            <v>2.06</v>
          </cell>
          <cell r="O55">
            <v>0.18180000000000002</v>
          </cell>
          <cell r="P55">
            <v>0.13819999999999999</v>
          </cell>
          <cell r="Q55">
            <v>60.460900000000002</v>
          </cell>
          <cell r="R55">
            <v>92.19682641</v>
          </cell>
          <cell r="S55">
            <v>1.5248999999999999</v>
          </cell>
          <cell r="T55">
            <v>92.2</v>
          </cell>
        </row>
        <row r="56">
          <cell r="G56">
            <v>322753</v>
          </cell>
          <cell r="H56">
            <v>12</v>
          </cell>
          <cell r="I56">
            <v>4.63</v>
          </cell>
          <cell r="K56">
            <v>15.1401</v>
          </cell>
          <cell r="L56">
            <v>1</v>
          </cell>
          <cell r="M56">
            <v>7.4999999999999997E-2</v>
          </cell>
          <cell r="N56">
            <v>0.51500000000000001</v>
          </cell>
          <cell r="O56">
            <v>4.5450000000000004E-2</v>
          </cell>
          <cell r="P56">
            <v>0.13819999999999999</v>
          </cell>
          <cell r="Q56">
            <v>15.91375</v>
          </cell>
          <cell r="R56">
            <v>24.266877375</v>
          </cell>
          <cell r="S56">
            <v>1.5248999999999999</v>
          </cell>
          <cell r="T56">
            <v>24.27</v>
          </cell>
        </row>
        <row r="57">
          <cell r="G57">
            <v>322754</v>
          </cell>
          <cell r="H57">
            <v>4</v>
          </cell>
          <cell r="I57">
            <v>15.46</v>
          </cell>
          <cell r="K57">
            <v>50.554200000000002</v>
          </cell>
          <cell r="L57">
            <v>4</v>
          </cell>
          <cell r="M57">
            <v>0.3</v>
          </cell>
          <cell r="N57">
            <v>2.06</v>
          </cell>
          <cell r="O57">
            <v>0.18180000000000002</v>
          </cell>
          <cell r="P57">
            <v>0.13819999999999999</v>
          </cell>
          <cell r="Q57">
            <v>53.234200000000001</v>
          </cell>
          <cell r="R57">
            <v>81.176831579999998</v>
          </cell>
          <cell r="S57">
            <v>1.5248999999999999</v>
          </cell>
          <cell r="T57">
            <v>81.180000000000007</v>
          </cell>
        </row>
        <row r="58">
          <cell r="G58">
            <v>322755</v>
          </cell>
          <cell r="H58">
            <v>1</v>
          </cell>
          <cell r="I58">
            <v>221.39</v>
          </cell>
          <cell r="K58">
            <v>723.94529999999997</v>
          </cell>
          <cell r="L58">
            <v>55</v>
          </cell>
          <cell r="M58">
            <v>4.125</v>
          </cell>
          <cell r="N58">
            <v>28.324999999999999</v>
          </cell>
          <cell r="O58">
            <v>2.4997500000000001</v>
          </cell>
          <cell r="P58">
            <v>0.13819999999999999</v>
          </cell>
          <cell r="Q58">
            <v>759.03324999999995</v>
          </cell>
          <cell r="R58">
            <v>1157.4498029249999</v>
          </cell>
          <cell r="S58">
            <v>1.5248999999999999</v>
          </cell>
          <cell r="T58">
            <v>1157.45</v>
          </cell>
        </row>
        <row r="59">
          <cell r="G59">
            <v>322756</v>
          </cell>
          <cell r="H59">
            <v>1</v>
          </cell>
          <cell r="I59">
            <v>731.15</v>
          </cell>
          <cell r="K59">
            <v>2390.8604999999998</v>
          </cell>
          <cell r="L59">
            <v>200</v>
          </cell>
          <cell r="M59">
            <v>15</v>
          </cell>
          <cell r="N59">
            <v>103</v>
          </cell>
          <cell r="O59">
            <v>9.09</v>
          </cell>
          <cell r="P59">
            <v>0.13819999999999999</v>
          </cell>
          <cell r="Q59">
            <v>2518.0886999999998</v>
          </cell>
          <cell r="R59">
            <v>3839.8334586299993</v>
          </cell>
          <cell r="S59">
            <v>1.5248999999999999</v>
          </cell>
          <cell r="T59">
            <v>3839.83</v>
          </cell>
        </row>
        <row r="60">
          <cell r="G60">
            <v>322757</v>
          </cell>
          <cell r="H60">
            <v>12</v>
          </cell>
          <cell r="I60">
            <v>4.91</v>
          </cell>
          <cell r="K60">
            <v>16.055700000000002</v>
          </cell>
          <cell r="L60">
            <v>1</v>
          </cell>
          <cell r="M60">
            <v>7.4999999999999997E-2</v>
          </cell>
          <cell r="N60">
            <v>0.51500000000000001</v>
          </cell>
          <cell r="O60">
            <v>4.5450000000000004E-2</v>
          </cell>
          <cell r="P60">
            <v>0.13819999999999999</v>
          </cell>
          <cell r="Q60">
            <v>16.829350000000002</v>
          </cell>
          <cell r="R60">
            <v>25.663075815000003</v>
          </cell>
          <cell r="S60">
            <v>1.5248999999999999</v>
          </cell>
          <cell r="T60">
            <v>25.66</v>
          </cell>
        </row>
        <row r="61">
          <cell r="G61">
            <v>322758</v>
          </cell>
          <cell r="H61">
            <v>4</v>
          </cell>
          <cell r="I61">
            <v>16.37</v>
          </cell>
          <cell r="K61">
            <v>53.529900000000005</v>
          </cell>
          <cell r="L61">
            <v>4</v>
          </cell>
          <cell r="M61">
            <v>0.3</v>
          </cell>
          <cell r="N61">
            <v>2.06</v>
          </cell>
          <cell r="O61">
            <v>0.18180000000000002</v>
          </cell>
          <cell r="P61">
            <v>0.13819999999999999</v>
          </cell>
          <cell r="Q61">
            <v>56.209900000000005</v>
          </cell>
          <cell r="R61">
            <v>85.714476509999997</v>
          </cell>
          <cell r="S61">
            <v>1.5248999999999999</v>
          </cell>
          <cell r="T61">
            <v>85.71</v>
          </cell>
        </row>
        <row r="62">
          <cell r="G62">
            <v>322759</v>
          </cell>
          <cell r="H62">
            <v>1</v>
          </cell>
          <cell r="I62">
            <v>234.46</v>
          </cell>
          <cell r="K62">
            <v>766.68420000000003</v>
          </cell>
          <cell r="L62">
            <v>55</v>
          </cell>
          <cell r="M62">
            <v>4.125</v>
          </cell>
          <cell r="N62">
            <v>28.324999999999999</v>
          </cell>
          <cell r="O62">
            <v>2.4997500000000001</v>
          </cell>
          <cell r="P62">
            <v>0.13819999999999999</v>
          </cell>
          <cell r="Q62">
            <v>801.77215000000001</v>
          </cell>
          <cell r="R62">
            <v>1222.622351535</v>
          </cell>
          <cell r="S62">
            <v>1.5248999999999999</v>
          </cell>
          <cell r="T62">
            <v>1222.6199999999999</v>
          </cell>
        </row>
        <row r="63">
          <cell r="G63">
            <v>322760</v>
          </cell>
          <cell r="H63">
            <v>1</v>
          </cell>
          <cell r="I63">
            <v>774.31</v>
          </cell>
          <cell r="K63">
            <v>2531.9937</v>
          </cell>
          <cell r="L63">
            <v>200</v>
          </cell>
          <cell r="M63">
            <v>15</v>
          </cell>
          <cell r="N63">
            <v>103</v>
          </cell>
          <cell r="O63">
            <v>9.09</v>
          </cell>
          <cell r="P63">
            <v>0.13819999999999999</v>
          </cell>
          <cell r="Q63">
            <v>2659.2219</v>
          </cell>
          <cell r="R63">
            <v>4055.0474753099998</v>
          </cell>
          <cell r="S63">
            <v>1.5248999999999999</v>
          </cell>
          <cell r="T63">
            <v>4055.05</v>
          </cell>
        </row>
        <row r="64">
          <cell r="G64">
            <v>322233</v>
          </cell>
          <cell r="H64">
            <v>12</v>
          </cell>
          <cell r="I64">
            <v>4.13</v>
          </cell>
          <cell r="K64">
            <v>13.505100000000001</v>
          </cell>
          <cell r="L64">
            <v>1</v>
          </cell>
          <cell r="M64">
            <v>7.4999999999999997E-2</v>
          </cell>
          <cell r="N64">
            <v>0.51500000000000001</v>
          </cell>
          <cell r="O64">
            <v>4.5450000000000004E-2</v>
          </cell>
          <cell r="P64">
            <v>0.13819999999999999</v>
          </cell>
          <cell r="Q64">
            <v>14.27875</v>
          </cell>
          <cell r="R64">
            <v>21.773665874999999</v>
          </cell>
          <cell r="S64">
            <v>1.5248999999999999</v>
          </cell>
          <cell r="T64">
            <v>21.77</v>
          </cell>
        </row>
        <row r="65">
          <cell r="G65">
            <v>322228</v>
          </cell>
          <cell r="H65">
            <v>4</v>
          </cell>
          <cell r="I65">
            <v>12.2</v>
          </cell>
          <cell r="K65">
            <v>39.893999999999998</v>
          </cell>
          <cell r="L65">
            <v>4</v>
          </cell>
          <cell r="M65">
            <v>0.3</v>
          </cell>
          <cell r="N65">
            <v>2.06</v>
          </cell>
          <cell r="O65">
            <v>0.18180000000000002</v>
          </cell>
          <cell r="P65">
            <v>0.13819999999999999</v>
          </cell>
          <cell r="Q65">
            <v>42.573999999999998</v>
          </cell>
          <cell r="R65">
            <v>64.921092599999994</v>
          </cell>
          <cell r="S65">
            <v>1.5248999999999999</v>
          </cell>
          <cell r="T65">
            <v>64.92</v>
          </cell>
        </row>
        <row r="66">
          <cell r="G66">
            <v>322457</v>
          </cell>
          <cell r="H66">
            <v>1</v>
          </cell>
          <cell r="I66">
            <v>51.11</v>
          </cell>
          <cell r="K66">
            <v>167.12969999999999</v>
          </cell>
          <cell r="L66">
            <v>18</v>
          </cell>
          <cell r="M66">
            <v>1.3499999999999999</v>
          </cell>
          <cell r="N66">
            <v>9.27</v>
          </cell>
          <cell r="O66">
            <v>0.81809999999999994</v>
          </cell>
          <cell r="P66">
            <v>0.13819999999999999</v>
          </cell>
          <cell r="Q66">
            <v>178.70599999999999</v>
          </cell>
          <cell r="R66">
            <v>272.50877939999998</v>
          </cell>
          <cell r="S66">
            <v>1.5248999999999999</v>
          </cell>
          <cell r="T66">
            <v>272.51</v>
          </cell>
        </row>
        <row r="67">
          <cell r="G67">
            <v>322300</v>
          </cell>
          <cell r="H67">
            <v>1</v>
          </cell>
          <cell r="I67">
            <v>155.44</v>
          </cell>
          <cell r="K67">
            <v>508.28879999999998</v>
          </cell>
          <cell r="L67">
            <v>55</v>
          </cell>
          <cell r="M67">
            <v>4.125</v>
          </cell>
          <cell r="N67">
            <v>28.324999999999999</v>
          </cell>
          <cell r="O67">
            <v>2.4997500000000001</v>
          </cell>
          <cell r="P67">
            <v>0.13819999999999999</v>
          </cell>
          <cell r="Q67">
            <v>543.37675000000002</v>
          </cell>
          <cell r="R67">
            <v>828.59520607499996</v>
          </cell>
          <cell r="S67">
            <v>1.5248999999999999</v>
          </cell>
          <cell r="T67">
            <v>828.6</v>
          </cell>
        </row>
        <row r="68">
          <cell r="G68">
            <v>322257</v>
          </cell>
          <cell r="H68">
            <v>1</v>
          </cell>
          <cell r="I68">
            <v>485.84</v>
          </cell>
          <cell r="K68">
            <v>1588.6967999999999</v>
          </cell>
          <cell r="L68">
            <v>200</v>
          </cell>
          <cell r="M68">
            <v>15</v>
          </cell>
          <cell r="N68">
            <v>103</v>
          </cell>
          <cell r="O68">
            <v>9.09</v>
          </cell>
          <cell r="P68">
            <v>0.13819999999999999</v>
          </cell>
          <cell r="Q68">
            <v>1715.925</v>
          </cell>
          <cell r="R68">
            <v>2616.6140324999997</v>
          </cell>
          <cell r="S68">
            <v>1.5248999999999999</v>
          </cell>
          <cell r="T68">
            <v>2616.61</v>
          </cell>
        </row>
        <row r="69">
          <cell r="G69">
            <v>322446</v>
          </cell>
          <cell r="H69">
            <v>12</v>
          </cell>
          <cell r="I69">
            <v>3.02</v>
          </cell>
          <cell r="K69">
            <v>9.8754000000000008</v>
          </cell>
          <cell r="L69">
            <v>1</v>
          </cell>
          <cell r="M69">
            <v>7.4999999999999997E-2</v>
          </cell>
          <cell r="N69">
            <v>0.51500000000000001</v>
          </cell>
          <cell r="O69">
            <v>4.5450000000000004E-2</v>
          </cell>
          <cell r="P69">
            <v>0.13819999999999999</v>
          </cell>
          <cell r="Q69">
            <v>10.649050000000001</v>
          </cell>
          <cell r="R69">
            <v>16.238736345</v>
          </cell>
          <cell r="S69">
            <v>1.5248999999999999</v>
          </cell>
          <cell r="T69">
            <v>16.239999999999998</v>
          </cell>
        </row>
        <row r="70">
          <cell r="G70">
            <v>322443</v>
          </cell>
          <cell r="H70">
            <v>4</v>
          </cell>
          <cell r="I70">
            <v>11.31</v>
          </cell>
          <cell r="J70">
            <v>1200</v>
          </cell>
          <cell r="K70">
            <v>45.839999999999996</v>
          </cell>
          <cell r="L70">
            <v>3.7</v>
          </cell>
          <cell r="M70">
            <v>0.27750000000000002</v>
          </cell>
          <cell r="N70">
            <v>1.9055000000000002</v>
          </cell>
          <cell r="O70">
            <v>0.16816500000000001</v>
          </cell>
          <cell r="P70">
            <v>0.13819999999999999</v>
          </cell>
          <cell r="Q70">
            <v>48.329365000000003</v>
          </cell>
          <cell r="R70">
            <v>74.667732141265162</v>
          </cell>
          <cell r="S70">
            <v>1.5449764784053164</v>
          </cell>
          <cell r="T70">
            <v>74.67</v>
          </cell>
        </row>
        <row r="71">
          <cell r="G71">
            <v>322619</v>
          </cell>
          <cell r="H71">
            <v>12</v>
          </cell>
          <cell r="I71">
            <v>5.36</v>
          </cell>
          <cell r="K71">
            <v>17.527200000000001</v>
          </cell>
          <cell r="L71">
            <v>1</v>
          </cell>
          <cell r="M71">
            <v>7.4999999999999997E-2</v>
          </cell>
          <cell r="N71">
            <v>0.51500000000000001</v>
          </cell>
          <cell r="O71">
            <v>4.5450000000000004E-2</v>
          </cell>
          <cell r="P71">
            <v>0.13819999999999999</v>
          </cell>
          <cell r="Q71">
            <v>18.300850000000001</v>
          </cell>
          <cell r="R71">
            <v>27.906966165</v>
          </cell>
          <cell r="S71">
            <v>1.5248999999999999</v>
          </cell>
          <cell r="T71">
            <v>27.91</v>
          </cell>
        </row>
        <row r="72">
          <cell r="G72">
            <v>322620</v>
          </cell>
          <cell r="H72">
            <v>4</v>
          </cell>
          <cell r="I72">
            <v>16.309999999999999</v>
          </cell>
          <cell r="K72">
            <v>53.333699999999993</v>
          </cell>
          <cell r="L72">
            <v>4</v>
          </cell>
          <cell r="M72">
            <v>0.3</v>
          </cell>
          <cell r="N72">
            <v>2.06</v>
          </cell>
          <cell r="O72">
            <v>0.18180000000000002</v>
          </cell>
          <cell r="P72">
            <v>0.13819999999999999</v>
          </cell>
          <cell r="Q72">
            <v>56.013699999999993</v>
          </cell>
          <cell r="R72">
            <v>85.415291129999986</v>
          </cell>
          <cell r="S72">
            <v>1.5248999999999999</v>
          </cell>
          <cell r="T72">
            <v>85.42</v>
          </cell>
        </row>
        <row r="73">
          <cell r="G73">
            <v>322680</v>
          </cell>
          <cell r="H73">
            <v>1</v>
          </cell>
          <cell r="I73">
            <v>581.54999999999995</v>
          </cell>
          <cell r="K73">
            <v>1901.6684999999998</v>
          </cell>
          <cell r="L73">
            <v>200</v>
          </cell>
          <cell r="M73">
            <v>15</v>
          </cell>
          <cell r="N73">
            <v>103</v>
          </cell>
          <cell r="O73">
            <v>9.09</v>
          </cell>
          <cell r="P73">
            <v>0.13819999999999999</v>
          </cell>
          <cell r="Q73">
            <v>2028.8966999999998</v>
          </cell>
          <cell r="R73">
            <v>3093.8645778299997</v>
          </cell>
          <cell r="S73">
            <v>1.5248999999999999</v>
          </cell>
          <cell r="T73">
            <v>3093.86</v>
          </cell>
        </row>
        <row r="74">
          <cell r="G74">
            <v>322234</v>
          </cell>
          <cell r="H74">
            <v>12</v>
          </cell>
          <cell r="I74">
            <v>3.69</v>
          </cell>
          <cell r="K74">
            <v>12.0663</v>
          </cell>
          <cell r="L74">
            <v>1</v>
          </cell>
          <cell r="M74">
            <v>7.4999999999999997E-2</v>
          </cell>
          <cell r="N74">
            <v>0.51500000000000001</v>
          </cell>
          <cell r="O74">
            <v>4.5450000000000004E-2</v>
          </cell>
          <cell r="P74">
            <v>0.13819999999999999</v>
          </cell>
          <cell r="Q74">
            <v>12.83995</v>
          </cell>
          <cell r="R74">
            <v>19.579639754999999</v>
          </cell>
          <cell r="S74">
            <v>1.5248999999999999</v>
          </cell>
          <cell r="T74">
            <v>19.579999999999998</v>
          </cell>
        </row>
        <row r="75">
          <cell r="G75">
            <v>322229</v>
          </cell>
          <cell r="H75">
            <v>4</v>
          </cell>
          <cell r="I75">
            <v>11.64</v>
          </cell>
          <cell r="J75">
            <v>900</v>
          </cell>
          <cell r="K75">
            <v>34.379999999999995</v>
          </cell>
          <cell r="L75">
            <v>4</v>
          </cell>
          <cell r="M75">
            <v>0.3</v>
          </cell>
          <cell r="N75">
            <v>2.06</v>
          </cell>
          <cell r="O75">
            <v>0.18180000000000002</v>
          </cell>
          <cell r="P75">
            <v>0.13819999999999999</v>
          </cell>
          <cell r="Q75">
            <v>37.059999999999995</v>
          </cell>
          <cell r="R75">
            <v>56.512793999999992</v>
          </cell>
          <cell r="S75">
            <v>1.5248999999999999</v>
          </cell>
          <cell r="T75">
            <v>56.51</v>
          </cell>
        </row>
        <row r="76">
          <cell r="G76">
            <v>322456</v>
          </cell>
          <cell r="H76">
            <v>1</v>
          </cell>
          <cell r="I76">
            <v>56.33</v>
          </cell>
          <cell r="K76">
            <v>184.19909999999999</v>
          </cell>
          <cell r="L76">
            <v>18</v>
          </cell>
          <cell r="M76">
            <v>1.3499999999999999</v>
          </cell>
          <cell r="N76">
            <v>9.27</v>
          </cell>
          <cell r="O76">
            <v>0.81809999999999994</v>
          </cell>
          <cell r="P76">
            <v>0.13819999999999999</v>
          </cell>
          <cell r="Q76">
            <v>195.77539999999999</v>
          </cell>
          <cell r="R76">
            <v>298.53790745999999</v>
          </cell>
          <cell r="S76">
            <v>1.5248999999999999</v>
          </cell>
          <cell r="T76">
            <v>298.54000000000002</v>
          </cell>
        </row>
        <row r="77">
          <cell r="G77">
            <v>322299</v>
          </cell>
          <cell r="H77">
            <v>1</v>
          </cell>
          <cell r="I77">
            <v>147.78</v>
          </cell>
          <cell r="K77">
            <v>483.24060000000003</v>
          </cell>
          <cell r="L77">
            <v>55</v>
          </cell>
          <cell r="M77">
            <v>4.125</v>
          </cell>
          <cell r="N77">
            <v>28.324999999999999</v>
          </cell>
          <cell r="O77">
            <v>2.4997500000000001</v>
          </cell>
          <cell r="P77">
            <v>0.13819999999999999</v>
          </cell>
          <cell r="Q77">
            <v>518.32854999999995</v>
          </cell>
          <cell r="R77">
            <v>790.39920589499991</v>
          </cell>
          <cell r="S77">
            <v>1.5248999999999999</v>
          </cell>
          <cell r="T77">
            <v>790.4</v>
          </cell>
        </row>
        <row r="78">
          <cell r="G78">
            <v>322263</v>
          </cell>
          <cell r="H78">
            <v>1</v>
          </cell>
          <cell r="I78">
            <v>461.73</v>
          </cell>
          <cell r="K78">
            <v>1509.8571000000002</v>
          </cell>
          <cell r="L78">
            <v>200</v>
          </cell>
          <cell r="M78">
            <v>15</v>
          </cell>
          <cell r="N78">
            <v>103</v>
          </cell>
          <cell r="O78">
            <v>9.09</v>
          </cell>
          <cell r="P78">
            <v>0.13819999999999999</v>
          </cell>
          <cell r="Q78">
            <v>1637.0853000000002</v>
          </cell>
          <cell r="R78">
            <v>2496.3913739700001</v>
          </cell>
          <cell r="S78">
            <v>1.5248999999999999</v>
          </cell>
          <cell r="T78">
            <v>2496.39</v>
          </cell>
        </row>
        <row r="79">
          <cell r="G79">
            <v>322437</v>
          </cell>
          <cell r="H79">
            <v>12</v>
          </cell>
          <cell r="I79">
            <v>2.91</v>
          </cell>
          <cell r="K79">
            <v>9.5157000000000007</v>
          </cell>
          <cell r="L79">
            <v>1</v>
          </cell>
          <cell r="M79">
            <v>7.4999999999999997E-2</v>
          </cell>
          <cell r="N79">
            <v>0.51500000000000001</v>
          </cell>
          <cell r="O79">
            <v>4.5450000000000004E-2</v>
          </cell>
          <cell r="P79">
            <v>0.13819999999999999</v>
          </cell>
          <cell r="Q79">
            <v>10.289350000000001</v>
          </cell>
          <cell r="R79">
            <v>15.690229815</v>
          </cell>
          <cell r="S79">
            <v>1.5248999999999999</v>
          </cell>
          <cell r="T79">
            <v>15.69</v>
          </cell>
        </row>
        <row r="80">
          <cell r="G80">
            <v>322436</v>
          </cell>
          <cell r="H80">
            <v>4</v>
          </cell>
          <cell r="I80">
            <v>10.87</v>
          </cell>
          <cell r="J80">
            <v>900</v>
          </cell>
          <cell r="K80">
            <v>34.379999999999995</v>
          </cell>
          <cell r="L80">
            <v>4</v>
          </cell>
          <cell r="M80">
            <v>0.3</v>
          </cell>
          <cell r="N80">
            <v>2.06</v>
          </cell>
          <cell r="O80">
            <v>0.18180000000000002</v>
          </cell>
          <cell r="P80">
            <v>0.13819999999999999</v>
          </cell>
          <cell r="Q80">
            <v>37.059999999999995</v>
          </cell>
          <cell r="R80">
            <v>0</v>
          </cell>
          <cell r="S80">
            <v>1.544</v>
          </cell>
          <cell r="T80">
            <v>0</v>
          </cell>
        </row>
        <row r="81">
          <cell r="G81">
            <v>322232</v>
          </cell>
          <cell r="H81">
            <v>12</v>
          </cell>
          <cell r="I81">
            <v>2.8</v>
          </cell>
          <cell r="K81">
            <v>9.1559999999999988</v>
          </cell>
          <cell r="L81">
            <v>1</v>
          </cell>
          <cell r="M81">
            <v>7.4999999999999997E-2</v>
          </cell>
          <cell r="N81">
            <v>0.51500000000000001</v>
          </cell>
          <cell r="O81">
            <v>4.5450000000000004E-2</v>
          </cell>
          <cell r="P81">
            <v>0.13819999999999999</v>
          </cell>
          <cell r="Q81">
            <v>9.9296499999999988</v>
          </cell>
          <cell r="R81">
            <v>15.141723284999998</v>
          </cell>
          <cell r="S81">
            <v>1.5248999999999999</v>
          </cell>
          <cell r="T81">
            <v>15.14</v>
          </cell>
        </row>
        <row r="82">
          <cell r="G82">
            <v>322227</v>
          </cell>
          <cell r="H82">
            <v>4</v>
          </cell>
          <cell r="I82">
            <v>9.64</v>
          </cell>
          <cell r="K82">
            <v>31.522800000000004</v>
          </cell>
          <cell r="L82">
            <v>4</v>
          </cell>
          <cell r="M82">
            <v>0.3</v>
          </cell>
          <cell r="N82">
            <v>2.06</v>
          </cell>
          <cell r="O82">
            <v>0.18180000000000002</v>
          </cell>
          <cell r="P82">
            <v>0.13819999999999999</v>
          </cell>
          <cell r="Q82">
            <v>34.202800000000003</v>
          </cell>
          <cell r="R82">
            <v>52.155849719999999</v>
          </cell>
          <cell r="S82">
            <v>1.5248999999999999</v>
          </cell>
          <cell r="T82">
            <v>52.16</v>
          </cell>
        </row>
        <row r="83">
          <cell r="G83">
            <v>322455</v>
          </cell>
          <cell r="H83">
            <v>1</v>
          </cell>
          <cell r="I83">
            <v>43.56</v>
          </cell>
          <cell r="K83">
            <v>142.44120000000001</v>
          </cell>
          <cell r="L83">
            <v>18</v>
          </cell>
          <cell r="M83">
            <v>1.3499999999999999</v>
          </cell>
          <cell r="N83">
            <v>9.27</v>
          </cell>
          <cell r="O83">
            <v>0.81809999999999994</v>
          </cell>
          <cell r="P83">
            <v>0.13819999999999999</v>
          </cell>
          <cell r="Q83">
            <v>154.01750000000001</v>
          </cell>
          <cell r="R83">
            <v>234.86128575000001</v>
          </cell>
          <cell r="S83">
            <v>1.5248999999999999</v>
          </cell>
          <cell r="T83">
            <v>234.86</v>
          </cell>
        </row>
        <row r="84">
          <cell r="G84">
            <v>322298</v>
          </cell>
          <cell r="H84">
            <v>1</v>
          </cell>
          <cell r="I84">
            <v>124.56</v>
          </cell>
          <cell r="K84">
            <v>407.31119999999999</v>
          </cell>
          <cell r="L84">
            <v>55</v>
          </cell>
          <cell r="M84">
            <v>4.125</v>
          </cell>
          <cell r="N84">
            <v>28.324999999999999</v>
          </cell>
          <cell r="O84">
            <v>2.4997500000000001</v>
          </cell>
          <cell r="P84">
            <v>0.13819999999999999</v>
          </cell>
          <cell r="Q84">
            <v>442.39914999999996</v>
          </cell>
          <cell r="R84">
            <v>674.61446383499992</v>
          </cell>
          <cell r="S84">
            <v>1.5248999999999999</v>
          </cell>
          <cell r="T84">
            <v>674.61</v>
          </cell>
        </row>
        <row r="85">
          <cell r="G85">
            <v>322258</v>
          </cell>
          <cell r="H85">
            <v>1</v>
          </cell>
          <cell r="I85">
            <v>376.07</v>
          </cell>
          <cell r="K85">
            <v>1229.7489</v>
          </cell>
          <cell r="L85">
            <v>200</v>
          </cell>
          <cell r="M85">
            <v>15</v>
          </cell>
          <cell r="N85">
            <v>103</v>
          </cell>
          <cell r="O85">
            <v>9.09</v>
          </cell>
          <cell r="P85">
            <v>0.13819999999999999</v>
          </cell>
          <cell r="Q85">
            <v>1356.9771000000001</v>
          </cell>
          <cell r="R85">
            <v>2069.2543797899998</v>
          </cell>
          <cell r="S85">
            <v>1.5248999999999999</v>
          </cell>
          <cell r="T85">
            <v>2069.25</v>
          </cell>
        </row>
        <row r="86">
          <cell r="G86">
            <v>322424</v>
          </cell>
          <cell r="H86">
            <v>12</v>
          </cell>
          <cell r="I86">
            <v>2.4700000000000002</v>
          </cell>
          <cell r="K86">
            <v>8.0769000000000002</v>
          </cell>
          <cell r="L86">
            <v>1</v>
          </cell>
          <cell r="M86">
            <v>7.4999999999999997E-2</v>
          </cell>
          <cell r="N86">
            <v>0.51500000000000001</v>
          </cell>
          <cell r="O86">
            <v>4.5450000000000004E-2</v>
          </cell>
          <cell r="P86">
            <v>0.13819999999999999</v>
          </cell>
          <cell r="Q86">
            <v>8.8505500000000001</v>
          </cell>
          <cell r="R86">
            <v>13.496203695</v>
          </cell>
          <cell r="S86">
            <v>1.5248999999999999</v>
          </cell>
          <cell r="T86">
            <v>13.5</v>
          </cell>
        </row>
        <row r="87">
          <cell r="G87">
            <v>322425</v>
          </cell>
          <cell r="H87">
            <v>4</v>
          </cell>
          <cell r="I87">
            <v>8.98</v>
          </cell>
          <cell r="K87">
            <v>29.364600000000003</v>
          </cell>
          <cell r="L87">
            <v>4</v>
          </cell>
          <cell r="M87">
            <v>0.3</v>
          </cell>
          <cell r="N87">
            <v>2.06</v>
          </cell>
          <cell r="O87">
            <v>0.18180000000000002</v>
          </cell>
          <cell r="P87">
            <v>0.13819999999999999</v>
          </cell>
          <cell r="Q87">
            <v>32.044600000000003</v>
          </cell>
          <cell r="R87">
            <v>48.864810540000001</v>
          </cell>
          <cell r="S87">
            <v>1.5248999999999999</v>
          </cell>
          <cell r="T87">
            <v>48.86</v>
          </cell>
        </row>
        <row r="88">
          <cell r="G88">
            <v>322701</v>
          </cell>
          <cell r="H88">
            <v>12</v>
          </cell>
          <cell r="I88">
            <v>2.4700000000000002</v>
          </cell>
          <cell r="K88">
            <v>8.0769000000000002</v>
          </cell>
          <cell r="L88">
            <v>1</v>
          </cell>
          <cell r="M88">
            <v>7.4999999999999997E-2</v>
          </cell>
          <cell r="N88">
            <v>0.51500000000000001</v>
          </cell>
          <cell r="O88">
            <v>4.5450000000000004E-2</v>
          </cell>
          <cell r="P88">
            <v>0.13819999999999999</v>
          </cell>
          <cell r="Q88">
            <v>8.8505500000000001</v>
          </cell>
          <cell r="R88">
            <v>13.496203695</v>
          </cell>
          <cell r="S88">
            <v>1.5248999999999999</v>
          </cell>
          <cell r="T88">
            <v>13.5</v>
          </cell>
        </row>
        <row r="89">
          <cell r="G89">
            <v>322702</v>
          </cell>
          <cell r="H89">
            <v>4</v>
          </cell>
          <cell r="I89">
            <v>8.98</v>
          </cell>
          <cell r="K89">
            <v>29.364600000000003</v>
          </cell>
          <cell r="L89">
            <v>4</v>
          </cell>
          <cell r="M89">
            <v>0.3</v>
          </cell>
          <cell r="N89">
            <v>2.06</v>
          </cell>
          <cell r="O89">
            <v>0.18180000000000002</v>
          </cell>
          <cell r="P89">
            <v>0.13819999999999999</v>
          </cell>
          <cell r="Q89">
            <v>32.044600000000003</v>
          </cell>
          <cell r="R89">
            <v>48.864810540000001</v>
          </cell>
          <cell r="S89">
            <v>1.5248999999999999</v>
          </cell>
          <cell r="T89">
            <v>48.86</v>
          </cell>
        </row>
        <row r="90">
          <cell r="G90">
            <v>322259</v>
          </cell>
          <cell r="H90">
            <v>1</v>
          </cell>
          <cell r="I90">
            <v>418.51</v>
          </cell>
          <cell r="K90">
            <v>1368.5276999999999</v>
          </cell>
          <cell r="L90">
            <v>200</v>
          </cell>
          <cell r="M90">
            <v>15</v>
          </cell>
          <cell r="N90">
            <v>103</v>
          </cell>
          <cell r="O90">
            <v>9.09</v>
          </cell>
          <cell r="P90">
            <v>0.13819999999999999</v>
          </cell>
          <cell r="Q90">
            <v>1495.7558999999999</v>
          </cell>
          <cell r="R90">
            <v>2280.8781719099998</v>
          </cell>
          <cell r="S90">
            <v>1.5248999999999999</v>
          </cell>
          <cell r="T90">
            <v>2280.88</v>
          </cell>
        </row>
        <row r="91">
          <cell r="G91">
            <v>322726</v>
          </cell>
          <cell r="H91">
            <v>12</v>
          </cell>
          <cell r="I91">
            <v>2.36</v>
          </cell>
          <cell r="K91">
            <v>7.7172000000000001</v>
          </cell>
          <cell r="L91">
            <v>1</v>
          </cell>
          <cell r="M91">
            <v>7.4999999999999997E-2</v>
          </cell>
          <cell r="N91">
            <v>0.51500000000000001</v>
          </cell>
          <cell r="O91">
            <v>4.5450000000000004E-2</v>
          </cell>
          <cell r="P91">
            <v>0.13819999999999999</v>
          </cell>
          <cell r="Q91">
            <v>8.49085</v>
          </cell>
          <cell r="R91">
            <v>12.947697164999999</v>
          </cell>
          <cell r="S91">
            <v>1.5248999999999999</v>
          </cell>
          <cell r="T91">
            <v>12.95</v>
          </cell>
        </row>
        <row r="92">
          <cell r="G92">
            <v>322727</v>
          </cell>
          <cell r="H92">
            <v>4</v>
          </cell>
          <cell r="I92">
            <v>7.98</v>
          </cell>
          <cell r="K92">
            <v>26.0946</v>
          </cell>
          <cell r="L92">
            <v>4</v>
          </cell>
          <cell r="M92">
            <v>0.3</v>
          </cell>
          <cell r="N92">
            <v>2.06</v>
          </cell>
          <cell r="O92">
            <v>0.18180000000000002</v>
          </cell>
          <cell r="P92">
            <v>0.13819999999999999</v>
          </cell>
          <cell r="Q92">
            <v>28.7746</v>
          </cell>
          <cell r="R92">
            <v>43.878387539999999</v>
          </cell>
          <cell r="S92">
            <v>1.5248999999999999</v>
          </cell>
          <cell r="T92">
            <v>43.88</v>
          </cell>
        </row>
        <row r="93">
          <cell r="G93">
            <v>322236</v>
          </cell>
          <cell r="H93">
            <v>12</v>
          </cell>
          <cell r="I93">
            <v>3.36</v>
          </cell>
          <cell r="K93">
            <v>10.9872</v>
          </cell>
          <cell r="L93">
            <v>1</v>
          </cell>
          <cell r="M93">
            <v>7.4999999999999997E-2</v>
          </cell>
          <cell r="N93">
            <v>0.51500000000000001</v>
          </cell>
          <cell r="O93">
            <v>4.5450000000000004E-2</v>
          </cell>
          <cell r="P93">
            <v>0.13819999999999999</v>
          </cell>
          <cell r="Q93">
            <v>11.76085</v>
          </cell>
          <cell r="R93">
            <v>17.934120165</v>
          </cell>
          <cell r="S93">
            <v>1.5248999999999999</v>
          </cell>
          <cell r="T93">
            <v>17.93</v>
          </cell>
        </row>
        <row r="94">
          <cell r="G94">
            <v>322237</v>
          </cell>
          <cell r="H94">
            <v>4</v>
          </cell>
          <cell r="I94">
            <v>8.98</v>
          </cell>
          <cell r="K94">
            <v>29.364600000000003</v>
          </cell>
          <cell r="L94">
            <v>4</v>
          </cell>
          <cell r="M94">
            <v>0.3</v>
          </cell>
          <cell r="N94">
            <v>2.06</v>
          </cell>
          <cell r="O94">
            <v>0.18180000000000002</v>
          </cell>
          <cell r="P94">
            <v>0.13819999999999999</v>
          </cell>
          <cell r="Q94">
            <v>32.044600000000003</v>
          </cell>
          <cell r="R94">
            <v>48.864810540000001</v>
          </cell>
          <cell r="S94">
            <v>1.5248999999999999</v>
          </cell>
          <cell r="T94">
            <v>48.86</v>
          </cell>
        </row>
        <row r="95">
          <cell r="G95">
            <v>322469</v>
          </cell>
          <cell r="H95">
            <v>1</v>
          </cell>
          <cell r="I95">
            <v>43.33</v>
          </cell>
          <cell r="K95">
            <v>141.6891</v>
          </cell>
          <cell r="L95">
            <v>18</v>
          </cell>
          <cell r="M95">
            <v>1.3499999999999999</v>
          </cell>
          <cell r="N95">
            <v>9.27</v>
          </cell>
          <cell r="O95">
            <v>0.81809999999999994</v>
          </cell>
          <cell r="P95">
            <v>0.13819999999999999</v>
          </cell>
          <cell r="Q95">
            <v>153.2654</v>
          </cell>
          <cell r="R95">
            <v>233.71440845999999</v>
          </cell>
          <cell r="S95">
            <v>1.5248999999999999</v>
          </cell>
          <cell r="T95">
            <v>233.71</v>
          </cell>
        </row>
        <row r="96">
          <cell r="G96">
            <v>322295</v>
          </cell>
          <cell r="H96">
            <v>1</v>
          </cell>
          <cell r="I96">
            <v>121.11</v>
          </cell>
          <cell r="K96">
            <v>396.02969999999999</v>
          </cell>
          <cell r="L96">
            <v>55</v>
          </cell>
          <cell r="M96">
            <v>4.125</v>
          </cell>
          <cell r="N96">
            <v>28.324999999999999</v>
          </cell>
          <cell r="O96">
            <v>2.4997500000000001</v>
          </cell>
          <cell r="P96">
            <v>0.13819999999999999</v>
          </cell>
          <cell r="Q96">
            <v>431.11764999999997</v>
          </cell>
          <cell r="R96">
            <v>657.41130448499996</v>
          </cell>
          <cell r="S96">
            <v>1.5248999999999999</v>
          </cell>
          <cell r="T96">
            <v>657.41</v>
          </cell>
        </row>
        <row r="97">
          <cell r="G97">
            <v>322260</v>
          </cell>
          <cell r="H97">
            <v>1</v>
          </cell>
          <cell r="I97">
            <v>380.07</v>
          </cell>
          <cell r="K97">
            <v>1242.8289</v>
          </cell>
          <cell r="L97">
            <v>200</v>
          </cell>
          <cell r="M97">
            <v>15</v>
          </cell>
          <cell r="N97">
            <v>103</v>
          </cell>
          <cell r="O97">
            <v>9.09</v>
          </cell>
          <cell r="P97">
            <v>0.13819999999999999</v>
          </cell>
          <cell r="Q97">
            <v>1370.0571</v>
          </cell>
          <cell r="R97">
            <v>2089.20007179</v>
          </cell>
          <cell r="S97">
            <v>1.5248999999999999</v>
          </cell>
          <cell r="T97">
            <v>2089.1999999999998</v>
          </cell>
        </row>
        <row r="98">
          <cell r="G98">
            <v>322434</v>
          </cell>
          <cell r="H98">
            <v>12</v>
          </cell>
          <cell r="I98">
            <v>2.58</v>
          </cell>
          <cell r="K98">
            <v>8.4366000000000003</v>
          </cell>
          <cell r="L98">
            <v>1</v>
          </cell>
          <cell r="M98">
            <v>7.4999999999999997E-2</v>
          </cell>
          <cell r="N98">
            <v>0.51500000000000001</v>
          </cell>
          <cell r="O98">
            <v>4.5450000000000004E-2</v>
          </cell>
          <cell r="P98">
            <v>0.13819999999999999</v>
          </cell>
          <cell r="Q98">
            <v>9.2102500000000003</v>
          </cell>
          <cell r="R98">
            <v>14.044710224999999</v>
          </cell>
          <cell r="S98">
            <v>1.5248999999999999</v>
          </cell>
          <cell r="T98">
            <v>14.04</v>
          </cell>
        </row>
        <row r="99">
          <cell r="G99">
            <v>322433</v>
          </cell>
          <cell r="H99">
            <v>4</v>
          </cell>
          <cell r="I99">
            <v>8.1999999999999993</v>
          </cell>
          <cell r="K99">
            <v>26.813999999999997</v>
          </cell>
          <cell r="L99">
            <v>4</v>
          </cell>
          <cell r="M99">
            <v>0.3</v>
          </cell>
          <cell r="N99">
            <v>2.06</v>
          </cell>
          <cell r="O99">
            <v>0.18180000000000002</v>
          </cell>
          <cell r="P99">
            <v>0.13819999999999999</v>
          </cell>
          <cell r="Q99">
            <v>29.493999999999996</v>
          </cell>
          <cell r="R99">
            <v>44.975400599999993</v>
          </cell>
          <cell r="S99">
            <v>1.5248999999999999</v>
          </cell>
          <cell r="T99">
            <v>44.98</v>
          </cell>
        </row>
        <row r="100">
          <cell r="G100">
            <v>322246</v>
          </cell>
          <cell r="H100">
            <v>12</v>
          </cell>
          <cell r="I100">
            <v>3.24</v>
          </cell>
          <cell r="K100">
            <v>10.594800000000001</v>
          </cell>
          <cell r="L100">
            <v>1</v>
          </cell>
          <cell r="M100">
            <v>7.4999999999999997E-2</v>
          </cell>
          <cell r="N100">
            <v>0.51500000000000001</v>
          </cell>
          <cell r="O100">
            <v>4.5450000000000004E-2</v>
          </cell>
          <cell r="P100">
            <v>0.13819999999999999</v>
          </cell>
          <cell r="Q100">
            <v>11.368450000000001</v>
          </cell>
          <cell r="R100">
            <v>17.335749405000001</v>
          </cell>
          <cell r="S100">
            <v>1.5248999999999999</v>
          </cell>
          <cell r="T100">
            <v>17.34</v>
          </cell>
        </row>
        <row r="101">
          <cell r="G101">
            <v>322247</v>
          </cell>
          <cell r="H101">
            <v>4</v>
          </cell>
          <cell r="I101">
            <v>8.1999999999999993</v>
          </cell>
          <cell r="K101">
            <v>26.813999999999997</v>
          </cell>
          <cell r="L101">
            <v>4</v>
          </cell>
          <cell r="M101">
            <v>0.3</v>
          </cell>
          <cell r="N101">
            <v>2.06</v>
          </cell>
          <cell r="O101">
            <v>0.18180000000000002</v>
          </cell>
          <cell r="P101">
            <v>0.13819999999999999</v>
          </cell>
          <cell r="Q101">
            <v>29.493999999999996</v>
          </cell>
          <cell r="R101">
            <v>44.975400599999993</v>
          </cell>
          <cell r="S101">
            <v>1.5248999999999999</v>
          </cell>
          <cell r="T101">
            <v>44.98</v>
          </cell>
        </row>
        <row r="102">
          <cell r="G102">
            <v>322407</v>
          </cell>
          <cell r="H102">
            <v>1</v>
          </cell>
          <cell r="I102">
            <v>32.56</v>
          </cell>
          <cell r="K102">
            <v>106.47120000000001</v>
          </cell>
          <cell r="L102">
            <v>18</v>
          </cell>
          <cell r="M102">
            <v>1.3499999999999999</v>
          </cell>
          <cell r="N102">
            <v>9.27</v>
          </cell>
          <cell r="O102">
            <v>0.81809999999999994</v>
          </cell>
          <cell r="P102">
            <v>0.13819999999999999</v>
          </cell>
          <cell r="Q102">
            <v>118.0475</v>
          </cell>
          <cell r="R102">
            <v>180.01063274999998</v>
          </cell>
          <cell r="S102">
            <v>1.5248999999999999</v>
          </cell>
          <cell r="T102">
            <v>180.01</v>
          </cell>
        </row>
        <row r="103">
          <cell r="G103">
            <v>322261</v>
          </cell>
          <cell r="H103">
            <v>1</v>
          </cell>
          <cell r="I103">
            <v>329.18</v>
          </cell>
          <cell r="K103">
            <v>1076.4186</v>
          </cell>
          <cell r="L103">
            <v>200</v>
          </cell>
          <cell r="M103">
            <v>15</v>
          </cell>
          <cell r="N103">
            <v>103</v>
          </cell>
          <cell r="O103">
            <v>9.09</v>
          </cell>
          <cell r="P103">
            <v>0.13819999999999999</v>
          </cell>
          <cell r="Q103">
            <v>1203.6468</v>
          </cell>
          <cell r="R103">
            <v>1835.4410053199999</v>
          </cell>
          <cell r="S103">
            <v>1.5248999999999999</v>
          </cell>
          <cell r="T103">
            <v>1835.44</v>
          </cell>
        </row>
        <row r="104">
          <cell r="G104">
            <v>322475</v>
          </cell>
          <cell r="H104">
            <v>12</v>
          </cell>
          <cell r="I104">
            <v>2.4700000000000002</v>
          </cell>
          <cell r="K104">
            <v>8.0769000000000002</v>
          </cell>
          <cell r="L104">
            <v>1</v>
          </cell>
          <cell r="M104">
            <v>7.4999999999999997E-2</v>
          </cell>
          <cell r="N104">
            <v>0.51500000000000001</v>
          </cell>
          <cell r="O104">
            <v>4.5450000000000004E-2</v>
          </cell>
          <cell r="P104">
            <v>0.13819999999999999</v>
          </cell>
          <cell r="Q104">
            <v>8.8505500000000001</v>
          </cell>
          <cell r="R104">
            <v>13.496203695</v>
          </cell>
          <cell r="S104">
            <v>1.5248999999999999</v>
          </cell>
          <cell r="T104">
            <v>13.5</v>
          </cell>
        </row>
        <row r="105">
          <cell r="G105">
            <v>322476</v>
          </cell>
          <cell r="H105">
            <v>4</v>
          </cell>
          <cell r="I105">
            <v>7.42</v>
          </cell>
          <cell r="K105">
            <v>24.263400000000001</v>
          </cell>
          <cell r="L105">
            <v>4</v>
          </cell>
          <cell r="M105">
            <v>0.3</v>
          </cell>
          <cell r="N105">
            <v>2.06</v>
          </cell>
          <cell r="O105">
            <v>0.18180000000000002</v>
          </cell>
          <cell r="P105">
            <v>0.13819999999999999</v>
          </cell>
          <cell r="Q105">
            <v>26.9434</v>
          </cell>
          <cell r="R105">
            <v>41.08599066</v>
          </cell>
          <cell r="S105">
            <v>1.5248999999999999</v>
          </cell>
          <cell r="T105">
            <v>41.09</v>
          </cell>
        </row>
        <row r="106">
          <cell r="G106">
            <v>322664</v>
          </cell>
          <cell r="H106">
            <v>25</v>
          </cell>
          <cell r="I106">
            <v>1.79</v>
          </cell>
          <cell r="K106">
            <v>5.8532999999999999</v>
          </cell>
          <cell r="L106" t="str">
            <v>500мл</v>
          </cell>
          <cell r="M106" t="e">
            <v>#VALUE!</v>
          </cell>
          <cell r="N106" t="e">
            <v>#VALUE!</v>
          </cell>
          <cell r="O106" t="e">
            <v>#VALUE!</v>
          </cell>
          <cell r="P106">
            <v>0.13819999999999999</v>
          </cell>
          <cell r="Q106" t="e">
            <v>#VALUE!</v>
          </cell>
          <cell r="R106" t="e">
            <v>#VALUE!</v>
          </cell>
          <cell r="S106">
            <v>1.5248999999999999</v>
          </cell>
          <cell r="T106" t="e">
            <v>#VALUE!</v>
          </cell>
        </row>
        <row r="107">
          <cell r="G107">
            <v>322665</v>
          </cell>
          <cell r="H107">
            <v>12</v>
          </cell>
          <cell r="I107">
            <v>3.13</v>
          </cell>
          <cell r="K107">
            <v>10.235099999999999</v>
          </cell>
          <cell r="L107">
            <v>1</v>
          </cell>
          <cell r="M107">
            <v>7.4999999999999997E-2</v>
          </cell>
          <cell r="N107">
            <v>0.51500000000000001</v>
          </cell>
          <cell r="O107">
            <v>4.5450000000000004E-2</v>
          </cell>
          <cell r="P107">
            <v>0.13819999999999999</v>
          </cell>
          <cell r="Q107">
            <v>11.008749999999999</v>
          </cell>
          <cell r="R107">
            <v>16.787242874999997</v>
          </cell>
          <cell r="S107">
            <v>1.5248999999999999</v>
          </cell>
          <cell r="T107">
            <v>16.79</v>
          </cell>
        </row>
        <row r="108">
          <cell r="G108">
            <v>322662</v>
          </cell>
          <cell r="H108">
            <v>25</v>
          </cell>
          <cell r="I108">
            <v>1.79</v>
          </cell>
          <cell r="K108">
            <v>5.8532999999999999</v>
          </cell>
          <cell r="L108" t="str">
            <v>500мл</v>
          </cell>
          <cell r="M108" t="e">
            <v>#VALUE!</v>
          </cell>
          <cell r="N108" t="e">
            <v>#VALUE!</v>
          </cell>
          <cell r="O108" t="e">
            <v>#VALUE!</v>
          </cell>
          <cell r="P108">
            <v>0.13819999999999999</v>
          </cell>
          <cell r="Q108" t="e">
            <v>#VALUE!</v>
          </cell>
          <cell r="R108" t="e">
            <v>#VALUE!</v>
          </cell>
          <cell r="S108">
            <v>1.5248999999999999</v>
          </cell>
          <cell r="T108" t="e">
            <v>#VALUE!</v>
          </cell>
        </row>
        <row r="109">
          <cell r="G109">
            <v>322663</v>
          </cell>
          <cell r="H109">
            <v>12</v>
          </cell>
          <cell r="I109">
            <v>3.13</v>
          </cell>
          <cell r="K109">
            <v>10.235099999999999</v>
          </cell>
          <cell r="L109">
            <v>1</v>
          </cell>
          <cell r="M109">
            <v>7.4999999999999997E-2</v>
          </cell>
          <cell r="N109">
            <v>0.51500000000000001</v>
          </cell>
          <cell r="O109">
            <v>4.5450000000000004E-2</v>
          </cell>
          <cell r="P109">
            <v>0.13819999999999999</v>
          </cell>
          <cell r="Q109">
            <v>11.008749999999999</v>
          </cell>
          <cell r="R109">
            <v>16.787242874999997</v>
          </cell>
          <cell r="S109">
            <v>1.5248999999999999</v>
          </cell>
          <cell r="T109">
            <v>16.79</v>
          </cell>
        </row>
        <row r="110"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0.13819999999999999</v>
          </cell>
          <cell r="Q110">
            <v>0.13819999999999999</v>
          </cell>
          <cell r="R110">
            <v>0.21074117999999997</v>
          </cell>
          <cell r="S110">
            <v>1.5248999999999999</v>
          </cell>
          <cell r="T110">
            <v>0.21</v>
          </cell>
        </row>
        <row r="111">
          <cell r="G111">
            <v>322867</v>
          </cell>
          <cell r="H111">
            <v>1</v>
          </cell>
          <cell r="I111">
            <v>110.19</v>
          </cell>
          <cell r="K111">
            <v>360.32130000000001</v>
          </cell>
          <cell r="L111">
            <v>18</v>
          </cell>
          <cell r="M111">
            <v>1.3499999999999999</v>
          </cell>
          <cell r="N111">
            <v>9.27</v>
          </cell>
          <cell r="O111">
            <v>0.81809999999999994</v>
          </cell>
          <cell r="P111">
            <v>0.13819999999999999</v>
          </cell>
          <cell r="Q111">
            <v>371.89760000000001</v>
          </cell>
          <cell r="R111">
            <v>567.10665024000002</v>
          </cell>
          <cell r="S111">
            <v>1.5248999999999999</v>
          </cell>
          <cell r="T111">
            <v>567.11</v>
          </cell>
        </row>
        <row r="112">
          <cell r="G112">
            <v>322868</v>
          </cell>
          <cell r="H112">
            <v>1</v>
          </cell>
          <cell r="I112">
            <v>1108.3699999999999</v>
          </cell>
          <cell r="K112">
            <v>3624.3698999999997</v>
          </cell>
          <cell r="L112">
            <v>200</v>
          </cell>
          <cell r="M112">
            <v>15</v>
          </cell>
          <cell r="N112">
            <v>103</v>
          </cell>
          <cell r="O112">
            <v>9.09</v>
          </cell>
          <cell r="P112">
            <v>0.13819999999999999</v>
          </cell>
          <cell r="Q112">
            <v>3751.5980999999997</v>
          </cell>
          <cell r="R112">
            <v>5720.8119426899993</v>
          </cell>
          <cell r="S112">
            <v>1.5248999999999999</v>
          </cell>
          <cell r="T112">
            <v>5720.81</v>
          </cell>
        </row>
        <row r="113">
          <cell r="G113">
            <v>322560</v>
          </cell>
          <cell r="H113">
            <v>1</v>
          </cell>
          <cell r="I113">
            <v>94.33</v>
          </cell>
          <cell r="K113">
            <v>308.45909999999998</v>
          </cell>
          <cell r="L113">
            <v>18</v>
          </cell>
          <cell r="M113">
            <v>1.3499999999999999</v>
          </cell>
          <cell r="N113">
            <v>9.27</v>
          </cell>
          <cell r="O113">
            <v>0.81809999999999994</v>
          </cell>
          <cell r="P113">
            <v>0.13819999999999999</v>
          </cell>
          <cell r="Q113">
            <v>320.03539999999998</v>
          </cell>
          <cell r="R113">
            <v>488.02198145999995</v>
          </cell>
          <cell r="S113">
            <v>1.5248999999999999</v>
          </cell>
          <cell r="T113">
            <v>488.02</v>
          </cell>
        </row>
        <row r="114">
          <cell r="G114">
            <v>322556</v>
          </cell>
          <cell r="H114">
            <v>1</v>
          </cell>
          <cell r="I114">
            <v>948.73</v>
          </cell>
          <cell r="K114">
            <v>3102.3471</v>
          </cell>
          <cell r="L114">
            <v>200</v>
          </cell>
          <cell r="M114">
            <v>15</v>
          </cell>
          <cell r="N114">
            <v>103</v>
          </cell>
          <cell r="O114">
            <v>9.09</v>
          </cell>
          <cell r="P114">
            <v>0.13819999999999999</v>
          </cell>
          <cell r="Q114">
            <v>3229.5753</v>
          </cell>
          <cell r="R114">
            <v>4924.7793749699995</v>
          </cell>
          <cell r="S114">
            <v>1.5248999999999999</v>
          </cell>
          <cell r="T114">
            <v>4924.78</v>
          </cell>
        </row>
        <row r="115">
          <cell r="G115">
            <v>322351</v>
          </cell>
          <cell r="H115">
            <v>1</v>
          </cell>
          <cell r="I115">
            <v>80.89</v>
          </cell>
          <cell r="K115">
            <v>264.51030000000003</v>
          </cell>
          <cell r="L115">
            <v>18</v>
          </cell>
          <cell r="M115">
            <v>1.3499999999999999</v>
          </cell>
          <cell r="N115">
            <v>9.27</v>
          </cell>
          <cell r="O115">
            <v>0.81809999999999994</v>
          </cell>
          <cell r="P115">
            <v>0.13819999999999999</v>
          </cell>
          <cell r="Q115">
            <v>276.08660000000003</v>
          </cell>
          <cell r="R115">
            <v>421.00445634000005</v>
          </cell>
          <cell r="S115">
            <v>1.5248999999999999</v>
          </cell>
          <cell r="T115">
            <v>421</v>
          </cell>
        </row>
        <row r="116">
          <cell r="G116">
            <v>322557</v>
          </cell>
          <cell r="H116">
            <v>1</v>
          </cell>
          <cell r="I116">
            <v>807.29</v>
          </cell>
          <cell r="K116">
            <v>2639.8382999999999</v>
          </cell>
          <cell r="L116">
            <v>200</v>
          </cell>
          <cell r="M116">
            <v>15</v>
          </cell>
          <cell r="N116">
            <v>103</v>
          </cell>
          <cell r="O116">
            <v>9.09</v>
          </cell>
          <cell r="P116">
            <v>0.13819999999999999</v>
          </cell>
          <cell r="Q116">
            <v>2767.0664999999999</v>
          </cell>
          <cell r="R116">
            <v>4219.4997058499994</v>
          </cell>
          <cell r="S116">
            <v>1.5248999999999999</v>
          </cell>
          <cell r="T116">
            <v>4219.5</v>
          </cell>
        </row>
        <row r="117">
          <cell r="G117">
            <v>322865</v>
          </cell>
          <cell r="H117">
            <v>1</v>
          </cell>
          <cell r="I117">
            <v>103.38</v>
          </cell>
          <cell r="K117">
            <v>338.05259999999998</v>
          </cell>
          <cell r="L117">
            <v>18</v>
          </cell>
          <cell r="M117">
            <v>1.3499999999999999</v>
          </cell>
          <cell r="N117">
            <v>9.27</v>
          </cell>
          <cell r="O117">
            <v>0.81809999999999994</v>
          </cell>
          <cell r="P117">
            <v>0.13819999999999999</v>
          </cell>
          <cell r="Q117">
            <v>349.62889999999999</v>
          </cell>
          <cell r="R117">
            <v>533.14910960999998</v>
          </cell>
          <cell r="S117">
            <v>1.5248999999999999</v>
          </cell>
          <cell r="T117">
            <v>533.15</v>
          </cell>
        </row>
        <row r="118">
          <cell r="G118">
            <v>322866</v>
          </cell>
          <cell r="H118">
            <v>1</v>
          </cell>
          <cell r="I118">
            <v>1031.0999999999999</v>
          </cell>
          <cell r="K118">
            <v>3371.6969999999997</v>
          </cell>
          <cell r="L118">
            <v>200</v>
          </cell>
          <cell r="M118">
            <v>15</v>
          </cell>
          <cell r="N118">
            <v>103</v>
          </cell>
          <cell r="O118">
            <v>9.09</v>
          </cell>
          <cell r="P118">
            <v>0.13819999999999999</v>
          </cell>
          <cell r="Q118">
            <v>3498.9251999999997</v>
          </cell>
          <cell r="R118">
            <v>5335.5110374799997</v>
          </cell>
          <cell r="S118">
            <v>1.5248999999999999</v>
          </cell>
          <cell r="T118">
            <v>5335.51</v>
          </cell>
        </row>
        <row r="119">
          <cell r="G119">
            <v>322464</v>
          </cell>
          <cell r="H119">
            <v>1</v>
          </cell>
          <cell r="I119">
            <v>67.22</v>
          </cell>
          <cell r="K119">
            <v>219.80940000000001</v>
          </cell>
          <cell r="L119">
            <v>18</v>
          </cell>
          <cell r="M119">
            <v>1.3499999999999999</v>
          </cell>
          <cell r="N119">
            <v>9.27</v>
          </cell>
          <cell r="O119">
            <v>0.81809999999999994</v>
          </cell>
          <cell r="P119">
            <v>0.13819999999999999</v>
          </cell>
          <cell r="Q119">
            <v>231.38570000000001</v>
          </cell>
          <cell r="R119">
            <v>352.84005393000001</v>
          </cell>
          <cell r="S119">
            <v>1.5248999999999999</v>
          </cell>
          <cell r="T119">
            <v>352.84</v>
          </cell>
        </row>
        <row r="120">
          <cell r="G120">
            <v>322468</v>
          </cell>
          <cell r="H120">
            <v>1</v>
          </cell>
          <cell r="I120">
            <v>668.96</v>
          </cell>
          <cell r="K120">
            <v>2187.4992000000002</v>
          </cell>
          <cell r="L120">
            <v>200</v>
          </cell>
          <cell r="M120">
            <v>15</v>
          </cell>
          <cell r="P120">
            <v>0.13819999999999999</v>
          </cell>
          <cell r="Q120">
            <v>2202.6374000000001</v>
          </cell>
          <cell r="R120">
            <v>3358.8017712599999</v>
          </cell>
          <cell r="S120">
            <v>1.5248999999999999</v>
          </cell>
          <cell r="T120">
            <v>3358.8</v>
          </cell>
        </row>
        <row r="121">
          <cell r="G121">
            <v>322462</v>
          </cell>
          <cell r="H121">
            <v>1</v>
          </cell>
          <cell r="I121">
            <v>64.67</v>
          </cell>
          <cell r="K121">
            <v>211.4709</v>
          </cell>
          <cell r="L121">
            <v>18</v>
          </cell>
          <cell r="M121">
            <v>1.3499999999999999</v>
          </cell>
          <cell r="P121">
            <v>0.13819999999999999</v>
          </cell>
          <cell r="Q121">
            <v>212.95910000000001</v>
          </cell>
          <cell r="R121">
            <v>324.74133159000002</v>
          </cell>
          <cell r="S121">
            <v>1.5248999999999999</v>
          </cell>
          <cell r="T121">
            <v>324.74</v>
          </cell>
        </row>
        <row r="122">
          <cell r="G122">
            <v>322466</v>
          </cell>
          <cell r="H122">
            <v>1</v>
          </cell>
          <cell r="I122">
            <v>638.17999999999995</v>
          </cell>
          <cell r="K122">
            <v>2086.8485999999998</v>
          </cell>
          <cell r="L122">
            <v>200</v>
          </cell>
          <cell r="M122">
            <v>15</v>
          </cell>
          <cell r="P122">
            <v>0.13819999999999999</v>
          </cell>
          <cell r="Q122">
            <v>2101.9867999999997</v>
          </cell>
          <cell r="R122">
            <v>3205.3196713199995</v>
          </cell>
          <cell r="S122">
            <v>1.5248999999999999</v>
          </cell>
          <cell r="T122">
            <v>3205.32</v>
          </cell>
        </row>
        <row r="123">
          <cell r="G123">
            <v>322800</v>
          </cell>
          <cell r="H123">
            <v>1</v>
          </cell>
          <cell r="I123">
            <v>85.54</v>
          </cell>
          <cell r="K123">
            <v>279.7158</v>
          </cell>
          <cell r="L123">
            <v>18</v>
          </cell>
          <cell r="M123">
            <v>1.3499999999999999</v>
          </cell>
          <cell r="P123">
            <v>0.13819999999999999</v>
          </cell>
          <cell r="Q123">
            <v>281.20400000000001</v>
          </cell>
          <cell r="R123">
            <v>428.80797960000001</v>
          </cell>
          <cell r="S123">
            <v>1.5248999999999999</v>
          </cell>
          <cell r="T123">
            <v>428.81</v>
          </cell>
        </row>
        <row r="124">
          <cell r="G124">
            <v>322801</v>
          </cell>
          <cell r="H124">
            <v>1</v>
          </cell>
          <cell r="I124">
            <v>758.39</v>
          </cell>
          <cell r="K124">
            <v>2479.9353000000001</v>
          </cell>
          <cell r="L124">
            <v>200</v>
          </cell>
          <cell r="M124">
            <v>15</v>
          </cell>
          <cell r="P124">
            <v>0.13819999999999999</v>
          </cell>
          <cell r="Q124">
            <v>2495.0735</v>
          </cell>
          <cell r="R124">
            <v>3804.7375801499998</v>
          </cell>
          <cell r="S124">
            <v>1.5248999999999999</v>
          </cell>
          <cell r="T124">
            <v>3804.74</v>
          </cell>
        </row>
        <row r="125">
          <cell r="G125">
            <v>322463</v>
          </cell>
          <cell r="H125">
            <v>1</v>
          </cell>
          <cell r="I125">
            <v>59.44</v>
          </cell>
          <cell r="J125">
            <v>4630</v>
          </cell>
          <cell r="K125">
            <v>176.86599999999999</v>
          </cell>
          <cell r="L125">
            <v>18</v>
          </cell>
          <cell r="M125">
            <v>1.3499999999999999</v>
          </cell>
          <cell r="N125">
            <v>9.27</v>
          </cell>
          <cell r="O125">
            <v>0.81809999999999994</v>
          </cell>
          <cell r="P125">
            <v>0.13819999999999999</v>
          </cell>
          <cell r="Q125">
            <v>188.44229999999999</v>
          </cell>
          <cell r="R125">
            <v>290.95491119999997</v>
          </cell>
          <cell r="S125">
            <v>1.544</v>
          </cell>
          <cell r="T125">
            <v>290.95</v>
          </cell>
        </row>
        <row r="126">
          <cell r="G126">
            <v>322467</v>
          </cell>
          <cell r="H126">
            <v>1</v>
          </cell>
          <cell r="I126">
            <v>593.07000000000005</v>
          </cell>
          <cell r="J126">
            <v>46980</v>
          </cell>
          <cell r="K126">
            <v>1794.636</v>
          </cell>
          <cell r="L126">
            <v>200</v>
          </cell>
          <cell r="M126">
            <v>15</v>
          </cell>
          <cell r="N126">
            <v>103</v>
          </cell>
          <cell r="O126">
            <v>9.09</v>
          </cell>
          <cell r="P126">
            <v>0.13819999999999999</v>
          </cell>
          <cell r="Q126">
            <v>1921.8642</v>
          </cell>
          <cell r="R126">
            <v>2967.3583248</v>
          </cell>
          <cell r="S126">
            <v>1.544</v>
          </cell>
          <cell r="T126">
            <v>2967.36</v>
          </cell>
        </row>
        <row r="127">
          <cell r="G127">
            <v>322461</v>
          </cell>
          <cell r="H127">
            <v>1</v>
          </cell>
          <cell r="I127">
            <v>60.89</v>
          </cell>
          <cell r="K127">
            <v>199.1103</v>
          </cell>
          <cell r="L127">
            <v>18</v>
          </cell>
          <cell r="M127">
            <v>1.3499999999999999</v>
          </cell>
          <cell r="N127">
            <v>9.27</v>
          </cell>
          <cell r="O127">
            <v>0.81809999999999994</v>
          </cell>
          <cell r="P127">
            <v>0.13819999999999999</v>
          </cell>
          <cell r="Q127">
            <v>210.6866</v>
          </cell>
          <cell r="R127">
            <v>321.27599634000001</v>
          </cell>
          <cell r="S127">
            <v>1.5248999999999999</v>
          </cell>
          <cell r="T127">
            <v>321.27999999999997</v>
          </cell>
        </row>
        <row r="128">
          <cell r="G128">
            <v>322465</v>
          </cell>
          <cell r="H128">
            <v>1</v>
          </cell>
          <cell r="I128">
            <v>592.96</v>
          </cell>
          <cell r="K128">
            <v>1938.9792000000002</v>
          </cell>
          <cell r="L128">
            <v>200</v>
          </cell>
          <cell r="M128">
            <v>15</v>
          </cell>
          <cell r="N128">
            <v>103</v>
          </cell>
          <cell r="O128">
            <v>9.09</v>
          </cell>
          <cell r="P128">
            <v>0.13819999999999999</v>
          </cell>
          <cell r="Q128">
            <v>2066.2074000000002</v>
          </cell>
          <cell r="R128">
            <v>3150.7596642600001</v>
          </cell>
          <cell r="S128">
            <v>1.5248999999999999</v>
          </cell>
          <cell r="T128">
            <v>3150.76</v>
          </cell>
        </row>
        <row r="129">
          <cell r="G129">
            <v>322479</v>
          </cell>
          <cell r="H129">
            <v>1</v>
          </cell>
          <cell r="I129">
            <v>46.78</v>
          </cell>
          <cell r="K129">
            <v>152.97059999999999</v>
          </cell>
          <cell r="L129">
            <v>18</v>
          </cell>
          <cell r="M129">
            <v>1.3499999999999999</v>
          </cell>
          <cell r="N129">
            <v>9.27</v>
          </cell>
          <cell r="O129">
            <v>0.81809999999999994</v>
          </cell>
          <cell r="P129">
            <v>0.13819999999999999</v>
          </cell>
          <cell r="Q129">
            <v>164.54689999999999</v>
          </cell>
          <cell r="R129">
            <v>250.91756780999998</v>
          </cell>
          <cell r="S129">
            <v>1.5248999999999999</v>
          </cell>
          <cell r="T129">
            <v>250.92</v>
          </cell>
        </row>
        <row r="130">
          <cell r="G130">
            <v>322480</v>
          </cell>
          <cell r="H130">
            <v>1</v>
          </cell>
          <cell r="I130">
            <v>442.4</v>
          </cell>
          <cell r="K130">
            <v>1446.6479999999999</v>
          </cell>
          <cell r="L130">
            <v>200</v>
          </cell>
          <cell r="M130">
            <v>15</v>
          </cell>
          <cell r="N130">
            <v>103</v>
          </cell>
          <cell r="O130">
            <v>9.09</v>
          </cell>
          <cell r="P130">
            <v>0.13819999999999999</v>
          </cell>
          <cell r="Q130">
            <v>1573.8761999999999</v>
          </cell>
          <cell r="R130">
            <v>2400.0038173799999</v>
          </cell>
          <cell r="S130">
            <v>1.5248999999999999</v>
          </cell>
          <cell r="T130">
            <v>2400</v>
          </cell>
        </row>
        <row r="131">
          <cell r="G131">
            <v>322659</v>
          </cell>
          <cell r="H131">
            <v>1</v>
          </cell>
          <cell r="I131">
            <v>42.33</v>
          </cell>
          <cell r="J131">
            <v>3034</v>
          </cell>
          <cell r="K131">
            <v>115.89879999999999</v>
          </cell>
          <cell r="L131">
            <v>18</v>
          </cell>
          <cell r="M131">
            <v>1.3499999999999999</v>
          </cell>
          <cell r="N131">
            <v>9.27</v>
          </cell>
          <cell r="O131">
            <v>0.81809999999999994</v>
          </cell>
          <cell r="P131">
            <v>0.13819999999999999</v>
          </cell>
          <cell r="Q131">
            <v>127.47509999999998</v>
          </cell>
          <cell r="R131">
            <v>196.82155439999997</v>
          </cell>
          <cell r="S131">
            <v>1.544</v>
          </cell>
          <cell r="T131">
            <v>196.82</v>
          </cell>
        </row>
        <row r="132">
          <cell r="G132">
            <v>323455</v>
          </cell>
          <cell r="H132">
            <v>1</v>
          </cell>
          <cell r="I132">
            <v>416.4</v>
          </cell>
          <cell r="J132">
            <v>34000</v>
          </cell>
          <cell r="K132">
            <v>1298.8</v>
          </cell>
          <cell r="L132">
            <v>200</v>
          </cell>
          <cell r="M132">
            <v>15</v>
          </cell>
          <cell r="N132">
            <v>103</v>
          </cell>
          <cell r="O132">
            <v>9.09</v>
          </cell>
          <cell r="P132">
            <v>0.13819999999999999</v>
          </cell>
          <cell r="Q132">
            <v>1426.0282</v>
          </cell>
          <cell r="R132">
            <v>2201.7875408</v>
          </cell>
          <cell r="S132">
            <v>1.544</v>
          </cell>
          <cell r="T132">
            <v>2201.79</v>
          </cell>
        </row>
        <row r="133">
          <cell r="G133">
            <v>322842</v>
          </cell>
          <cell r="H133">
            <v>1</v>
          </cell>
          <cell r="I133">
            <v>72.09</v>
          </cell>
          <cell r="K133">
            <v>235.73430000000002</v>
          </cell>
          <cell r="L133">
            <v>18</v>
          </cell>
          <cell r="M133">
            <v>1.3499999999999999</v>
          </cell>
          <cell r="N133">
            <v>9.27</v>
          </cell>
          <cell r="O133">
            <v>0.81809999999999994</v>
          </cell>
          <cell r="P133">
            <v>0.13819999999999999</v>
          </cell>
          <cell r="Q133">
            <v>247.31060000000002</v>
          </cell>
          <cell r="R133">
            <v>377.12393394000003</v>
          </cell>
          <cell r="S133">
            <v>1.5248999999999999</v>
          </cell>
          <cell r="T133">
            <v>377.12</v>
          </cell>
        </row>
        <row r="134">
          <cell r="G134">
            <v>322837</v>
          </cell>
          <cell r="H134">
            <v>1</v>
          </cell>
          <cell r="I134">
            <v>638.14</v>
          </cell>
          <cell r="K134">
            <v>2086.7177999999999</v>
          </cell>
          <cell r="L134">
            <v>200</v>
          </cell>
          <cell r="M134">
            <v>15</v>
          </cell>
          <cell r="N134">
            <v>103</v>
          </cell>
          <cell r="O134">
            <v>9.09</v>
          </cell>
          <cell r="P134">
            <v>0.13819999999999999</v>
          </cell>
          <cell r="Q134">
            <v>2213.9459999999999</v>
          </cell>
          <cell r="R134">
            <v>3376.0462553999996</v>
          </cell>
          <cell r="S134">
            <v>1.5248999999999999</v>
          </cell>
          <cell r="T134">
            <v>3376.05</v>
          </cell>
        </row>
        <row r="135">
          <cell r="G135">
            <v>322623</v>
          </cell>
          <cell r="H135">
            <v>1</v>
          </cell>
          <cell r="I135">
            <v>37.89</v>
          </cell>
          <cell r="K135">
            <v>123.9003</v>
          </cell>
          <cell r="L135">
            <v>18</v>
          </cell>
          <cell r="M135">
            <v>1.3499999999999999</v>
          </cell>
          <cell r="N135">
            <v>9.27</v>
          </cell>
          <cell r="O135">
            <v>0.81809999999999994</v>
          </cell>
          <cell r="P135">
            <v>0.13819999999999999</v>
          </cell>
          <cell r="Q135">
            <v>135.47659999999999</v>
          </cell>
          <cell r="R135">
            <v>206.58826733999999</v>
          </cell>
          <cell r="S135">
            <v>1.5248999999999999</v>
          </cell>
          <cell r="T135">
            <v>206.59</v>
          </cell>
        </row>
        <row r="136">
          <cell r="G136">
            <v>322624</v>
          </cell>
          <cell r="H136">
            <v>1</v>
          </cell>
          <cell r="I136">
            <v>378.07</v>
          </cell>
          <cell r="K136">
            <v>1236.2889</v>
          </cell>
          <cell r="L136">
            <v>200</v>
          </cell>
          <cell r="M136">
            <v>15</v>
          </cell>
          <cell r="N136">
            <v>103</v>
          </cell>
          <cell r="O136">
            <v>9.09</v>
          </cell>
          <cell r="P136">
            <v>0.13819999999999999</v>
          </cell>
          <cell r="Q136">
            <v>1363.5171</v>
          </cell>
          <cell r="R136">
            <v>2079.2272257899999</v>
          </cell>
          <cell r="S136">
            <v>1.5248999999999999</v>
          </cell>
          <cell r="T136">
            <v>2079.23</v>
          </cell>
        </row>
        <row r="137">
          <cell r="G137">
            <v>322580</v>
          </cell>
          <cell r="H137">
            <v>12</v>
          </cell>
          <cell r="I137">
            <v>3.47</v>
          </cell>
          <cell r="K137">
            <v>11.346900000000002</v>
          </cell>
          <cell r="L137">
            <v>1</v>
          </cell>
          <cell r="M137">
            <v>7.4999999999999997E-2</v>
          </cell>
          <cell r="N137">
            <v>0.51500000000000001</v>
          </cell>
          <cell r="O137">
            <v>4.5450000000000004E-2</v>
          </cell>
          <cell r="P137">
            <v>0.13819999999999999</v>
          </cell>
          <cell r="Q137">
            <v>12.120550000000001</v>
          </cell>
          <cell r="R137">
            <v>18.482626695</v>
          </cell>
          <cell r="S137">
            <v>1.5248999999999999</v>
          </cell>
          <cell r="T137">
            <v>18.48</v>
          </cell>
        </row>
        <row r="138">
          <cell r="G138">
            <v>322581</v>
          </cell>
          <cell r="H138">
            <v>4</v>
          </cell>
          <cell r="I138">
            <v>11.09</v>
          </cell>
          <cell r="K138">
            <v>36.264299999999999</v>
          </cell>
          <cell r="L138">
            <v>4</v>
          </cell>
          <cell r="M138">
            <v>0.3</v>
          </cell>
          <cell r="N138">
            <v>2.06</v>
          </cell>
          <cell r="O138">
            <v>0.18180000000000002</v>
          </cell>
          <cell r="P138">
            <v>0.13819999999999999</v>
          </cell>
          <cell r="Q138">
            <v>38.944299999999998</v>
          </cell>
          <cell r="R138">
            <v>59.386163069999995</v>
          </cell>
          <cell r="S138">
            <v>1.5248999999999999</v>
          </cell>
          <cell r="T138">
            <v>59.39</v>
          </cell>
        </row>
        <row r="139">
          <cell r="G139">
            <v>322546</v>
          </cell>
          <cell r="H139">
            <v>1</v>
          </cell>
          <cell r="I139">
            <v>42.78</v>
          </cell>
          <cell r="J139">
            <v>3042</v>
          </cell>
          <cell r="K139">
            <v>116.20439999999999</v>
          </cell>
          <cell r="L139">
            <v>18</v>
          </cell>
          <cell r="M139">
            <v>1.3499999999999999</v>
          </cell>
          <cell r="N139">
            <v>9.27</v>
          </cell>
          <cell r="O139">
            <v>0.81809999999999994</v>
          </cell>
          <cell r="P139">
            <v>0.13819999999999999</v>
          </cell>
          <cell r="Q139">
            <v>127.78069999999998</v>
          </cell>
          <cell r="R139">
            <v>204.44911999999999</v>
          </cell>
          <cell r="S139">
            <v>1.6</v>
          </cell>
          <cell r="T139">
            <v>204.45</v>
          </cell>
        </row>
        <row r="140">
          <cell r="G140">
            <v>322547</v>
          </cell>
          <cell r="H140">
            <v>1</v>
          </cell>
          <cell r="I140">
            <v>125.78</v>
          </cell>
          <cell r="K140">
            <v>411.30060000000003</v>
          </cell>
          <cell r="L140">
            <v>55</v>
          </cell>
          <cell r="M140">
            <v>4.125</v>
          </cell>
          <cell r="N140">
            <v>28.324999999999999</v>
          </cell>
          <cell r="O140">
            <v>2.4997500000000001</v>
          </cell>
          <cell r="P140">
            <v>0.13819999999999999</v>
          </cell>
          <cell r="Q140">
            <v>446.38855000000001</v>
          </cell>
          <cell r="R140">
            <v>680.69789989499998</v>
          </cell>
          <cell r="S140">
            <v>1.5248999999999999</v>
          </cell>
          <cell r="T140">
            <v>680.7</v>
          </cell>
        </row>
        <row r="141">
          <cell r="G141">
            <v>322548</v>
          </cell>
          <cell r="H141">
            <v>1</v>
          </cell>
          <cell r="I141">
            <v>391.51</v>
          </cell>
          <cell r="J141">
            <v>30174</v>
          </cell>
          <cell r="K141">
            <v>1152.6468</v>
          </cell>
          <cell r="L141">
            <v>200</v>
          </cell>
          <cell r="M141">
            <v>15</v>
          </cell>
          <cell r="N141">
            <v>103</v>
          </cell>
          <cell r="O141">
            <v>9.09</v>
          </cell>
          <cell r="P141">
            <v>0.13819999999999999</v>
          </cell>
          <cell r="Q141">
            <v>1279.875</v>
          </cell>
          <cell r="R141">
            <v>2047.8000000000002</v>
          </cell>
          <cell r="S141">
            <v>1.6</v>
          </cell>
          <cell r="T141">
            <v>2047.8</v>
          </cell>
        </row>
        <row r="142">
          <cell r="G142">
            <v>322544</v>
          </cell>
          <cell r="H142">
            <v>1</v>
          </cell>
          <cell r="I142">
            <v>45.22</v>
          </cell>
          <cell r="J142">
            <v>3250</v>
          </cell>
          <cell r="K142">
            <v>124.14999999999999</v>
          </cell>
          <cell r="L142">
            <v>18</v>
          </cell>
          <cell r="M142">
            <v>1.3499999999999999</v>
          </cell>
          <cell r="N142">
            <v>9.27</v>
          </cell>
          <cell r="O142">
            <v>0.81809999999999994</v>
          </cell>
          <cell r="P142">
            <v>0.13819999999999999</v>
          </cell>
          <cell r="Q142">
            <v>135.72629999999998</v>
          </cell>
          <cell r="R142">
            <v>209.56140719999996</v>
          </cell>
          <cell r="S142">
            <v>1.544</v>
          </cell>
          <cell r="T142">
            <v>209.56</v>
          </cell>
        </row>
        <row r="143">
          <cell r="G143">
            <v>322545</v>
          </cell>
          <cell r="H143">
            <v>1</v>
          </cell>
          <cell r="I143">
            <v>412.51</v>
          </cell>
          <cell r="K143">
            <v>1348.9077</v>
          </cell>
          <cell r="L143">
            <v>200</v>
          </cell>
          <cell r="M143">
            <v>15</v>
          </cell>
          <cell r="N143">
            <v>103</v>
          </cell>
          <cell r="O143">
            <v>9.09</v>
          </cell>
          <cell r="P143">
            <v>0.13819999999999999</v>
          </cell>
          <cell r="Q143">
            <v>1476.1359</v>
          </cell>
          <cell r="R143">
            <v>2250.9596339099999</v>
          </cell>
          <cell r="S143">
            <v>1.5248999999999999</v>
          </cell>
          <cell r="T143">
            <v>2250.96</v>
          </cell>
        </row>
        <row r="144">
          <cell r="G144">
            <v>322641</v>
          </cell>
          <cell r="H144">
            <v>1</v>
          </cell>
          <cell r="I144">
            <v>40.78</v>
          </cell>
          <cell r="K144">
            <v>133.35060000000001</v>
          </cell>
          <cell r="L144">
            <v>18</v>
          </cell>
          <cell r="M144">
            <v>1.3499999999999999</v>
          </cell>
          <cell r="N144">
            <v>9.27</v>
          </cell>
          <cell r="O144">
            <v>0.81809999999999994</v>
          </cell>
          <cell r="P144">
            <v>0.13819999999999999</v>
          </cell>
          <cell r="Q144">
            <v>144.92690000000002</v>
          </cell>
          <cell r="R144">
            <v>220.99902981000002</v>
          </cell>
          <cell r="S144">
            <v>1.5248999999999999</v>
          </cell>
          <cell r="T144">
            <v>221</v>
          </cell>
        </row>
        <row r="145">
          <cell r="G145">
            <v>322642</v>
          </cell>
          <cell r="H145">
            <v>1</v>
          </cell>
          <cell r="I145">
            <v>376.07</v>
          </cell>
          <cell r="K145">
            <v>1229.7489</v>
          </cell>
          <cell r="L145">
            <v>200</v>
          </cell>
          <cell r="M145">
            <v>15</v>
          </cell>
          <cell r="N145">
            <v>103</v>
          </cell>
          <cell r="O145">
            <v>9.09</v>
          </cell>
          <cell r="P145">
            <v>0.13819999999999999</v>
          </cell>
          <cell r="Q145">
            <v>1356.9771000000001</v>
          </cell>
          <cell r="R145">
            <v>2069.2543797899998</v>
          </cell>
          <cell r="S145">
            <v>1.5248999999999999</v>
          </cell>
          <cell r="T145">
            <v>2069.25</v>
          </cell>
        </row>
        <row r="146">
          <cell r="G146">
            <v>322657</v>
          </cell>
          <cell r="H146">
            <v>1</v>
          </cell>
          <cell r="I146">
            <v>41.56</v>
          </cell>
          <cell r="K146">
            <v>135.90120000000002</v>
          </cell>
          <cell r="L146">
            <v>18</v>
          </cell>
          <cell r="M146">
            <v>1.3499999999999999</v>
          </cell>
          <cell r="N146">
            <v>9.27</v>
          </cell>
          <cell r="O146">
            <v>0.81809999999999994</v>
          </cell>
          <cell r="P146">
            <v>0.13819999999999999</v>
          </cell>
          <cell r="Q146">
            <v>147.47750000000002</v>
          </cell>
          <cell r="R146">
            <v>224.88843975000003</v>
          </cell>
          <cell r="S146">
            <v>1.5248999999999999</v>
          </cell>
          <cell r="T146">
            <v>224.89</v>
          </cell>
        </row>
        <row r="147">
          <cell r="G147">
            <v>322658</v>
          </cell>
          <cell r="H147">
            <v>1</v>
          </cell>
          <cell r="I147">
            <v>408.4</v>
          </cell>
          <cell r="K147">
            <v>1335.4679999999998</v>
          </cell>
          <cell r="L147">
            <v>200</v>
          </cell>
          <cell r="M147">
            <v>15</v>
          </cell>
          <cell r="N147">
            <v>103</v>
          </cell>
          <cell r="O147">
            <v>9.09</v>
          </cell>
          <cell r="P147">
            <v>0.13819999999999999</v>
          </cell>
          <cell r="Q147">
            <v>1462.6961999999999</v>
          </cell>
          <cell r="R147">
            <v>2230.4654353799997</v>
          </cell>
          <cell r="S147">
            <v>1.5248999999999999</v>
          </cell>
          <cell r="T147">
            <v>2230.4699999999998</v>
          </cell>
        </row>
        <row r="148">
          <cell r="G148">
            <v>322541</v>
          </cell>
          <cell r="H148">
            <v>1</v>
          </cell>
          <cell r="I148">
            <v>43.11</v>
          </cell>
          <cell r="K148">
            <v>140.96969999999999</v>
          </cell>
          <cell r="L148">
            <v>18</v>
          </cell>
          <cell r="M148">
            <v>1.3499999999999999</v>
          </cell>
          <cell r="N148">
            <v>9.27</v>
          </cell>
          <cell r="O148">
            <v>0.81809999999999994</v>
          </cell>
          <cell r="P148">
            <v>0.13819999999999999</v>
          </cell>
          <cell r="Q148">
            <v>152.54599999999999</v>
          </cell>
          <cell r="R148">
            <v>232.61739539999996</v>
          </cell>
          <cell r="S148">
            <v>1.5248999999999999</v>
          </cell>
          <cell r="T148">
            <v>232.62</v>
          </cell>
        </row>
        <row r="149">
          <cell r="G149">
            <v>322542</v>
          </cell>
          <cell r="H149">
            <v>1</v>
          </cell>
          <cell r="I149">
            <v>123.67</v>
          </cell>
          <cell r="K149">
            <v>404.40090000000004</v>
          </cell>
          <cell r="L149">
            <v>55</v>
          </cell>
          <cell r="M149">
            <v>4.125</v>
          </cell>
          <cell r="N149">
            <v>28.324999999999999</v>
          </cell>
          <cell r="O149">
            <v>2.4997500000000001</v>
          </cell>
          <cell r="P149">
            <v>0.13819999999999999</v>
          </cell>
          <cell r="Q149">
            <v>439.48885000000001</v>
          </cell>
          <cell r="R149">
            <v>670.17654736500003</v>
          </cell>
          <cell r="S149">
            <v>1.5248999999999999</v>
          </cell>
          <cell r="T149">
            <v>670.18</v>
          </cell>
        </row>
        <row r="150">
          <cell r="G150">
            <v>322543</v>
          </cell>
          <cell r="H150">
            <v>1</v>
          </cell>
          <cell r="I150">
            <v>344.18</v>
          </cell>
          <cell r="K150">
            <v>1125.4685999999999</v>
          </cell>
          <cell r="L150">
            <v>200</v>
          </cell>
          <cell r="M150">
            <v>15</v>
          </cell>
          <cell r="N150">
            <v>103</v>
          </cell>
          <cell r="O150">
            <v>9.09</v>
          </cell>
          <cell r="P150">
            <v>0.13819999999999999</v>
          </cell>
          <cell r="Q150">
            <v>1252.6967999999999</v>
          </cell>
          <cell r="R150">
            <v>1910.2373503199999</v>
          </cell>
          <cell r="S150">
            <v>1.5248999999999999</v>
          </cell>
          <cell r="T150">
            <v>1910.24</v>
          </cell>
        </row>
        <row r="151">
          <cell r="G151">
            <v>322497</v>
          </cell>
          <cell r="H151">
            <v>1</v>
          </cell>
          <cell r="I151">
            <v>39.22</v>
          </cell>
          <cell r="K151">
            <v>128.24940000000001</v>
          </cell>
          <cell r="L151">
            <v>18</v>
          </cell>
          <cell r="M151">
            <v>1.3499999999999999</v>
          </cell>
          <cell r="N151">
            <v>9.27</v>
          </cell>
          <cell r="O151">
            <v>0.81809999999999994</v>
          </cell>
          <cell r="P151">
            <v>0.13819999999999999</v>
          </cell>
          <cell r="Q151">
            <v>139.82570000000001</v>
          </cell>
          <cell r="R151">
            <v>213.22020993000001</v>
          </cell>
          <cell r="S151">
            <v>1.5248999999999999</v>
          </cell>
          <cell r="T151">
            <v>213.22</v>
          </cell>
        </row>
        <row r="152">
          <cell r="G152">
            <v>322499</v>
          </cell>
          <cell r="H152">
            <v>1</v>
          </cell>
          <cell r="I152">
            <v>368.29</v>
          </cell>
          <cell r="K152">
            <v>1204.3083000000001</v>
          </cell>
          <cell r="L152">
            <v>200</v>
          </cell>
          <cell r="M152">
            <v>15</v>
          </cell>
          <cell r="N152">
            <v>103</v>
          </cell>
          <cell r="O152">
            <v>9.09</v>
          </cell>
          <cell r="P152">
            <v>0.13819999999999999</v>
          </cell>
          <cell r="Q152">
            <v>1331.5365000000002</v>
          </cell>
          <cell r="R152">
            <v>2030.4600088500001</v>
          </cell>
          <cell r="S152">
            <v>1.5248999999999999</v>
          </cell>
          <cell r="T152">
            <v>2030.46</v>
          </cell>
        </row>
        <row r="153">
          <cell r="G153">
            <v>322539</v>
          </cell>
          <cell r="H153">
            <v>1</v>
          </cell>
          <cell r="I153">
            <v>36.56</v>
          </cell>
          <cell r="K153">
            <v>119.55120000000001</v>
          </cell>
          <cell r="L153">
            <v>18</v>
          </cell>
          <cell r="M153">
            <v>1.3499999999999999</v>
          </cell>
          <cell r="N153">
            <v>9.27</v>
          </cell>
          <cell r="O153">
            <v>0.81809999999999994</v>
          </cell>
          <cell r="P153">
            <v>0.13819999999999999</v>
          </cell>
          <cell r="Q153">
            <v>131.1275</v>
          </cell>
          <cell r="R153">
            <v>199.95632474999999</v>
          </cell>
          <cell r="S153">
            <v>1.5248999999999999</v>
          </cell>
          <cell r="T153">
            <v>199.96</v>
          </cell>
        </row>
        <row r="154">
          <cell r="G154">
            <v>322540</v>
          </cell>
          <cell r="H154">
            <v>1</v>
          </cell>
          <cell r="I154">
            <v>349.73</v>
          </cell>
          <cell r="K154">
            <v>1143.6171000000002</v>
          </cell>
          <cell r="L154">
            <v>200</v>
          </cell>
          <cell r="M154">
            <v>15</v>
          </cell>
          <cell r="N154">
            <v>103</v>
          </cell>
          <cell r="O154">
            <v>9.09</v>
          </cell>
          <cell r="P154">
            <v>0.13819999999999999</v>
          </cell>
          <cell r="Q154">
            <v>1270.8453000000002</v>
          </cell>
          <cell r="R154">
            <v>1937.9119979700001</v>
          </cell>
          <cell r="S154">
            <v>1.5248999999999999</v>
          </cell>
          <cell r="T154">
            <v>1937.91</v>
          </cell>
        </row>
        <row r="155">
          <cell r="G155">
            <v>322643</v>
          </cell>
          <cell r="H155">
            <v>1</v>
          </cell>
          <cell r="I155">
            <v>37.56</v>
          </cell>
          <cell r="K155">
            <v>122.8212</v>
          </cell>
          <cell r="L155">
            <v>18</v>
          </cell>
          <cell r="M155">
            <v>1.3499999999999999</v>
          </cell>
          <cell r="N155">
            <v>9.27</v>
          </cell>
          <cell r="O155">
            <v>0.81809999999999994</v>
          </cell>
          <cell r="P155">
            <v>0.13819999999999999</v>
          </cell>
          <cell r="Q155">
            <v>134.39750000000001</v>
          </cell>
          <cell r="R155">
            <v>204.94274775</v>
          </cell>
          <cell r="S155">
            <v>1.5248999999999999</v>
          </cell>
          <cell r="T155">
            <v>204.94</v>
          </cell>
        </row>
        <row r="156">
          <cell r="G156">
            <v>322644</v>
          </cell>
          <cell r="H156">
            <v>1</v>
          </cell>
          <cell r="I156">
            <v>373.96</v>
          </cell>
          <cell r="K156">
            <v>1222.8491999999999</v>
          </cell>
          <cell r="L156">
            <v>200</v>
          </cell>
          <cell r="M156">
            <v>15</v>
          </cell>
          <cell r="N156">
            <v>103</v>
          </cell>
          <cell r="O156">
            <v>9.09</v>
          </cell>
          <cell r="P156">
            <v>0.13819999999999999</v>
          </cell>
          <cell r="Q156">
            <v>1350.0773999999999</v>
          </cell>
          <cell r="R156">
            <v>2058.7330272599997</v>
          </cell>
          <cell r="S156">
            <v>1.5248999999999999</v>
          </cell>
          <cell r="T156">
            <v>2058.73</v>
          </cell>
        </row>
        <row r="157">
          <cell r="G157">
            <v>322681</v>
          </cell>
          <cell r="H157">
            <v>1</v>
          </cell>
          <cell r="I157">
            <v>65.78</v>
          </cell>
          <cell r="K157">
            <v>215.10060000000001</v>
          </cell>
          <cell r="L157">
            <v>18</v>
          </cell>
          <cell r="M157">
            <v>1.3499999999999999</v>
          </cell>
          <cell r="N157">
            <v>9.27</v>
          </cell>
          <cell r="O157">
            <v>0.81809999999999994</v>
          </cell>
          <cell r="P157">
            <v>0.13819999999999999</v>
          </cell>
          <cell r="Q157">
            <v>226.67690000000002</v>
          </cell>
          <cell r="R157">
            <v>345.65960481000002</v>
          </cell>
          <cell r="S157">
            <v>1.5248999999999999</v>
          </cell>
          <cell r="T157">
            <v>345.66</v>
          </cell>
        </row>
        <row r="158">
          <cell r="G158">
            <v>322682</v>
          </cell>
          <cell r="H158">
            <v>1</v>
          </cell>
          <cell r="I158">
            <v>641.62</v>
          </cell>
          <cell r="K158">
            <v>2098.0974000000001</v>
          </cell>
          <cell r="L158">
            <v>200</v>
          </cell>
          <cell r="M158">
            <v>15</v>
          </cell>
          <cell r="N158">
            <v>103</v>
          </cell>
          <cell r="O158">
            <v>9.09</v>
          </cell>
          <cell r="P158">
            <v>0.13819999999999999</v>
          </cell>
          <cell r="Q158">
            <v>2225.3256000000001</v>
          </cell>
          <cell r="R158">
            <v>3393.3990074399999</v>
          </cell>
          <cell r="S158">
            <v>1.5248999999999999</v>
          </cell>
          <cell r="T158">
            <v>3393.4</v>
          </cell>
        </row>
        <row r="159">
          <cell r="G159">
            <v>322685</v>
          </cell>
          <cell r="H159">
            <v>1</v>
          </cell>
          <cell r="I159">
            <v>61.89</v>
          </cell>
          <cell r="K159">
            <v>202.38030000000001</v>
          </cell>
          <cell r="L159">
            <v>18</v>
          </cell>
          <cell r="M159">
            <v>1.3499999999999999</v>
          </cell>
          <cell r="N159">
            <v>9.27</v>
          </cell>
          <cell r="O159">
            <v>0.81809999999999994</v>
          </cell>
          <cell r="P159">
            <v>0.13819999999999999</v>
          </cell>
          <cell r="Q159">
            <v>213.95660000000001</v>
          </cell>
          <cell r="R159">
            <v>326.26241934000001</v>
          </cell>
          <cell r="S159">
            <v>1.5248999999999999</v>
          </cell>
          <cell r="T159">
            <v>326.26</v>
          </cell>
        </row>
        <row r="160">
          <cell r="G160">
            <v>322686</v>
          </cell>
          <cell r="H160">
            <v>1</v>
          </cell>
          <cell r="I160">
            <v>620.07000000000005</v>
          </cell>
          <cell r="K160">
            <v>2027.6289000000002</v>
          </cell>
          <cell r="L160">
            <v>200</v>
          </cell>
          <cell r="M160">
            <v>15</v>
          </cell>
          <cell r="N160">
            <v>103</v>
          </cell>
          <cell r="O160">
            <v>9.09</v>
          </cell>
          <cell r="P160">
            <v>0.13819999999999999</v>
          </cell>
          <cell r="Q160">
            <v>2154.8571000000002</v>
          </cell>
          <cell r="R160">
            <v>3285.9415917900001</v>
          </cell>
          <cell r="S160">
            <v>1.5248999999999999</v>
          </cell>
          <cell r="T160">
            <v>3285.94</v>
          </cell>
        </row>
        <row r="161">
          <cell r="G161">
            <v>322683</v>
          </cell>
          <cell r="H161">
            <v>1</v>
          </cell>
          <cell r="I161">
            <v>63.22</v>
          </cell>
          <cell r="K161">
            <v>206.7294</v>
          </cell>
          <cell r="L161">
            <v>18</v>
          </cell>
          <cell r="M161">
            <v>1.3499999999999999</v>
          </cell>
          <cell r="P161">
            <v>0.13819999999999999</v>
          </cell>
          <cell r="Q161">
            <v>208.2176</v>
          </cell>
          <cell r="R161">
            <v>317.51101824</v>
          </cell>
          <cell r="S161">
            <v>1.5248999999999999</v>
          </cell>
          <cell r="T161">
            <v>317.51</v>
          </cell>
        </row>
        <row r="162">
          <cell r="G162">
            <v>322684</v>
          </cell>
          <cell r="H162">
            <v>1</v>
          </cell>
          <cell r="I162">
            <v>623.07000000000005</v>
          </cell>
          <cell r="K162">
            <v>2037.4389000000001</v>
          </cell>
          <cell r="L162">
            <v>200</v>
          </cell>
          <cell r="M162">
            <v>15</v>
          </cell>
          <cell r="P162">
            <v>0.13819999999999999</v>
          </cell>
          <cell r="Q162">
            <v>2052.5771</v>
          </cell>
          <cell r="R162">
            <v>3129.9748197899999</v>
          </cell>
          <cell r="S162">
            <v>1.5248999999999999</v>
          </cell>
          <cell r="T162">
            <v>3129.97</v>
          </cell>
        </row>
        <row r="163">
          <cell r="G163">
            <v>322687</v>
          </cell>
          <cell r="H163">
            <v>1</v>
          </cell>
          <cell r="I163">
            <v>51.33</v>
          </cell>
          <cell r="K163">
            <v>167.84909999999999</v>
          </cell>
          <cell r="L163">
            <v>18</v>
          </cell>
          <cell r="M163">
            <v>1.3499999999999999</v>
          </cell>
          <cell r="P163">
            <v>0.13819999999999999</v>
          </cell>
          <cell r="Q163">
            <v>169.3373</v>
          </cell>
          <cell r="R163">
            <v>258.22244876999997</v>
          </cell>
          <cell r="S163">
            <v>1.5248999999999999</v>
          </cell>
          <cell r="T163">
            <v>258.22000000000003</v>
          </cell>
        </row>
        <row r="164">
          <cell r="G164">
            <v>322688</v>
          </cell>
          <cell r="H164">
            <v>1</v>
          </cell>
          <cell r="I164">
            <v>417.4</v>
          </cell>
          <cell r="K164">
            <v>1364.8979999999999</v>
          </cell>
          <cell r="L164">
            <v>200</v>
          </cell>
          <cell r="M164">
            <v>15</v>
          </cell>
          <cell r="P164">
            <v>0.13819999999999999</v>
          </cell>
          <cell r="Q164">
            <v>1380.0362</v>
          </cell>
          <cell r="R164">
            <v>2104.4172013799998</v>
          </cell>
          <cell r="S164">
            <v>1.5248999999999999</v>
          </cell>
          <cell r="T164">
            <v>2104.42</v>
          </cell>
        </row>
        <row r="165">
          <cell r="K165">
            <v>0</v>
          </cell>
          <cell r="L165">
            <v>0</v>
          </cell>
          <cell r="M165">
            <v>0</v>
          </cell>
          <cell r="P165">
            <v>0.13819999999999999</v>
          </cell>
          <cell r="Q165">
            <v>0.13819999999999999</v>
          </cell>
          <cell r="R165">
            <v>0.21074117999999997</v>
          </cell>
          <cell r="S165">
            <v>1.5248999999999999</v>
          </cell>
          <cell r="T165">
            <v>0.21</v>
          </cell>
        </row>
        <row r="166">
          <cell r="G166">
            <v>322854</v>
          </cell>
          <cell r="H166">
            <v>1</v>
          </cell>
          <cell r="I166">
            <v>232.5</v>
          </cell>
          <cell r="K166">
            <v>760.27499999999998</v>
          </cell>
          <cell r="L166">
            <v>55</v>
          </cell>
          <cell r="M166">
            <v>4.125</v>
          </cell>
          <cell r="P166">
            <v>0.13819999999999999</v>
          </cell>
          <cell r="Q166">
            <v>764.53819999999996</v>
          </cell>
          <cell r="R166">
            <v>1165.8443011799998</v>
          </cell>
          <cell r="S166">
            <v>1.5248999999999999</v>
          </cell>
          <cell r="T166">
            <v>1165.8399999999999</v>
          </cell>
        </row>
        <row r="167">
          <cell r="G167">
            <v>322855</v>
          </cell>
          <cell r="H167">
            <v>1</v>
          </cell>
          <cell r="I167">
            <v>755.95</v>
          </cell>
          <cell r="K167">
            <v>2471.9565000000002</v>
          </cell>
          <cell r="L167">
            <v>200</v>
          </cell>
          <cell r="M167">
            <v>15</v>
          </cell>
          <cell r="P167">
            <v>0.13819999999999999</v>
          </cell>
          <cell r="Q167">
            <v>2487.0947000000001</v>
          </cell>
          <cell r="R167">
            <v>3792.5707080299999</v>
          </cell>
          <cell r="S167">
            <v>1.5248999999999999</v>
          </cell>
          <cell r="T167">
            <v>3792.57</v>
          </cell>
        </row>
        <row r="168">
          <cell r="G168">
            <v>322921</v>
          </cell>
          <cell r="H168">
            <v>1</v>
          </cell>
          <cell r="I168">
            <v>96.49</v>
          </cell>
          <cell r="K168">
            <v>315.52229999999997</v>
          </cell>
          <cell r="L168">
            <v>18</v>
          </cell>
          <cell r="M168">
            <v>1.3499999999999999</v>
          </cell>
          <cell r="P168">
            <v>0.13819999999999999</v>
          </cell>
          <cell r="Q168">
            <v>317.01049999999998</v>
          </cell>
          <cell r="R168">
            <v>483.40931144999996</v>
          </cell>
          <cell r="S168">
            <v>1.5248999999999999</v>
          </cell>
          <cell r="T168">
            <v>483.41</v>
          </cell>
        </row>
        <row r="169">
          <cell r="G169">
            <v>322848</v>
          </cell>
          <cell r="H169">
            <v>1</v>
          </cell>
          <cell r="I169">
            <v>265.45999999999998</v>
          </cell>
          <cell r="K169">
            <v>868.05419999999992</v>
          </cell>
          <cell r="L169">
            <v>55</v>
          </cell>
          <cell r="M169">
            <v>4.125</v>
          </cell>
          <cell r="P169">
            <v>0.13819999999999999</v>
          </cell>
          <cell r="Q169">
            <v>872.31739999999991</v>
          </cell>
          <cell r="R169">
            <v>1330.1968032599998</v>
          </cell>
          <cell r="S169">
            <v>1.5248999999999999</v>
          </cell>
          <cell r="T169">
            <v>1330.2</v>
          </cell>
        </row>
        <row r="170">
          <cell r="G170">
            <v>322849</v>
          </cell>
          <cell r="H170">
            <v>1</v>
          </cell>
          <cell r="I170">
            <v>837.03</v>
          </cell>
          <cell r="K170">
            <v>2737.0880999999999</v>
          </cell>
          <cell r="L170">
            <v>200</v>
          </cell>
          <cell r="M170">
            <v>15</v>
          </cell>
          <cell r="P170">
            <v>0.13819999999999999</v>
          </cell>
          <cell r="Q170">
            <v>2752.2262999999998</v>
          </cell>
          <cell r="R170">
            <v>4196.8698848699996</v>
          </cell>
          <cell r="S170">
            <v>1.5248999999999999</v>
          </cell>
          <cell r="T170">
            <v>4196.87</v>
          </cell>
        </row>
        <row r="171">
          <cell r="G171">
            <v>322793</v>
          </cell>
          <cell r="H171">
            <v>1</v>
          </cell>
          <cell r="I171">
            <v>87.39</v>
          </cell>
          <cell r="K171">
            <v>285.76530000000002</v>
          </cell>
          <cell r="L171">
            <v>18</v>
          </cell>
          <cell r="M171">
            <v>1.3499999999999999</v>
          </cell>
          <cell r="P171">
            <v>0.13819999999999999</v>
          </cell>
          <cell r="Q171">
            <v>287.25350000000003</v>
          </cell>
          <cell r="R171">
            <v>438.03286215000003</v>
          </cell>
          <cell r="S171">
            <v>1.5248999999999999</v>
          </cell>
          <cell r="T171">
            <v>438.03</v>
          </cell>
        </row>
        <row r="172">
          <cell r="G172">
            <v>322794</v>
          </cell>
          <cell r="H172">
            <v>1</v>
          </cell>
          <cell r="I172">
            <v>249.12</v>
          </cell>
          <cell r="K172">
            <v>814.62239999999997</v>
          </cell>
          <cell r="L172">
            <v>55</v>
          </cell>
          <cell r="M172">
            <v>4.125</v>
          </cell>
          <cell r="P172">
            <v>0.13819999999999999</v>
          </cell>
          <cell r="Q172">
            <v>818.88559999999995</v>
          </cell>
          <cell r="R172">
            <v>1248.7186514399998</v>
          </cell>
          <cell r="S172">
            <v>1.5248999999999999</v>
          </cell>
          <cell r="T172">
            <v>1248.72</v>
          </cell>
        </row>
        <row r="173">
          <cell r="G173">
            <v>322910</v>
          </cell>
          <cell r="H173">
            <v>1</v>
          </cell>
          <cell r="I173">
            <v>105.63</v>
          </cell>
          <cell r="K173">
            <v>345.4101</v>
          </cell>
          <cell r="L173">
            <v>18</v>
          </cell>
          <cell r="M173">
            <v>1.3499999999999999</v>
          </cell>
          <cell r="P173">
            <v>0.13819999999999999</v>
          </cell>
          <cell r="Q173">
            <v>346.89830000000001</v>
          </cell>
          <cell r="R173">
            <v>528.98521767</v>
          </cell>
          <cell r="S173">
            <v>1.5248999999999999</v>
          </cell>
          <cell r="T173">
            <v>528.99</v>
          </cell>
        </row>
        <row r="174">
          <cell r="G174">
            <v>322911</v>
          </cell>
          <cell r="H174">
            <v>1</v>
          </cell>
          <cell r="I174">
            <v>295.83</v>
          </cell>
          <cell r="K174">
            <v>967.36410000000001</v>
          </cell>
          <cell r="L174">
            <v>55</v>
          </cell>
          <cell r="M174">
            <v>4.125</v>
          </cell>
          <cell r="P174">
            <v>0.13819999999999999</v>
          </cell>
          <cell r="Q174">
            <v>971.62729999999999</v>
          </cell>
          <cell r="R174">
            <v>1481.6344697699999</v>
          </cell>
          <cell r="S174">
            <v>1.5248999999999999</v>
          </cell>
          <cell r="T174">
            <v>1481.63</v>
          </cell>
        </row>
        <row r="175">
          <cell r="G175">
            <v>322795</v>
          </cell>
          <cell r="H175">
            <v>1</v>
          </cell>
          <cell r="I175">
            <v>78.64</v>
          </cell>
          <cell r="K175">
            <v>257.15280000000001</v>
          </cell>
          <cell r="L175">
            <v>18</v>
          </cell>
          <cell r="M175">
            <v>1.3499999999999999</v>
          </cell>
          <cell r="P175">
            <v>0.13819999999999999</v>
          </cell>
          <cell r="Q175">
            <v>258.64100000000002</v>
          </cell>
          <cell r="R175">
            <v>394.40166090000002</v>
          </cell>
          <cell r="S175">
            <v>1.5248999999999999</v>
          </cell>
          <cell r="T175">
            <v>394.4</v>
          </cell>
        </row>
        <row r="176">
          <cell r="G176">
            <v>322798</v>
          </cell>
          <cell r="H176">
            <v>1</v>
          </cell>
          <cell r="I176">
            <v>74.92</v>
          </cell>
          <cell r="K176">
            <v>244.98840000000001</v>
          </cell>
          <cell r="L176">
            <v>18</v>
          </cell>
          <cell r="M176">
            <v>1.3499999999999999</v>
          </cell>
          <cell r="P176">
            <v>0.13819999999999999</v>
          </cell>
          <cell r="Q176">
            <v>246.47660000000002</v>
          </cell>
          <cell r="R176">
            <v>375.85216733999999</v>
          </cell>
          <cell r="S176">
            <v>1.5248999999999999</v>
          </cell>
          <cell r="T176">
            <v>375.85</v>
          </cell>
        </row>
        <row r="177">
          <cell r="G177">
            <v>322797</v>
          </cell>
          <cell r="H177">
            <v>1</v>
          </cell>
          <cell r="I177">
            <v>72.75</v>
          </cell>
          <cell r="K177">
            <v>237.89250000000001</v>
          </cell>
          <cell r="L177">
            <v>18</v>
          </cell>
          <cell r="M177">
            <v>1.3499999999999999</v>
          </cell>
          <cell r="P177">
            <v>0.13819999999999999</v>
          </cell>
          <cell r="Q177">
            <v>239.38070000000002</v>
          </cell>
          <cell r="R177">
            <v>365.03162943000001</v>
          </cell>
          <cell r="S177">
            <v>1.5248999999999999</v>
          </cell>
          <cell r="T177">
            <v>365.03</v>
          </cell>
        </row>
        <row r="178">
          <cell r="G178">
            <v>322287</v>
          </cell>
          <cell r="H178">
            <v>12</v>
          </cell>
          <cell r="I178">
            <v>4.6900000000000004</v>
          </cell>
          <cell r="K178">
            <v>15.336300000000001</v>
          </cell>
          <cell r="L178">
            <v>1</v>
          </cell>
          <cell r="M178">
            <v>7.4999999999999997E-2</v>
          </cell>
          <cell r="P178">
            <v>0.13819999999999999</v>
          </cell>
          <cell r="Q178">
            <v>15.5495</v>
          </cell>
          <cell r="R178">
            <v>23.711432549999998</v>
          </cell>
          <cell r="S178">
            <v>1.5248999999999999</v>
          </cell>
          <cell r="T178">
            <v>23.71</v>
          </cell>
        </row>
        <row r="179">
          <cell r="G179">
            <v>322288</v>
          </cell>
          <cell r="H179">
            <v>4</v>
          </cell>
          <cell r="I179">
            <v>17.53</v>
          </cell>
          <cell r="K179">
            <v>57.323100000000004</v>
          </cell>
          <cell r="L179">
            <v>4</v>
          </cell>
          <cell r="M179">
            <v>0.3</v>
          </cell>
          <cell r="P179">
            <v>0.13819999999999999</v>
          </cell>
          <cell r="Q179">
            <v>57.761299999999999</v>
          </cell>
          <cell r="R179">
            <v>88.080206369999999</v>
          </cell>
          <cell r="S179">
            <v>1.5248999999999999</v>
          </cell>
          <cell r="T179">
            <v>88.08</v>
          </cell>
        </row>
        <row r="180">
          <cell r="G180">
            <v>322380</v>
          </cell>
          <cell r="H180">
            <v>1</v>
          </cell>
          <cell r="I180">
            <v>70.89</v>
          </cell>
          <cell r="K180">
            <v>231.81030000000001</v>
          </cell>
          <cell r="L180">
            <v>18</v>
          </cell>
          <cell r="M180">
            <v>1.3499999999999999</v>
          </cell>
          <cell r="P180">
            <v>0.13819999999999999</v>
          </cell>
          <cell r="Q180">
            <v>233.29850000000002</v>
          </cell>
          <cell r="R180">
            <v>355.75688265000002</v>
          </cell>
          <cell r="S180">
            <v>1.5248999999999999</v>
          </cell>
          <cell r="T180">
            <v>355.76</v>
          </cell>
        </row>
        <row r="181">
          <cell r="G181">
            <v>322496</v>
          </cell>
          <cell r="H181">
            <v>1</v>
          </cell>
          <cell r="I181">
            <v>685.73</v>
          </cell>
          <cell r="K181">
            <v>2242.3371000000002</v>
          </cell>
          <cell r="L181">
            <v>200</v>
          </cell>
          <cell r="M181">
            <v>15</v>
          </cell>
          <cell r="P181">
            <v>0.13819999999999999</v>
          </cell>
          <cell r="Q181">
            <v>2257.4753000000001</v>
          </cell>
          <cell r="R181">
            <v>3442.42408497</v>
          </cell>
          <cell r="S181">
            <v>1.5248999999999999</v>
          </cell>
          <cell r="T181">
            <v>3442.42</v>
          </cell>
        </row>
        <row r="182">
          <cell r="G182">
            <v>322736</v>
          </cell>
          <cell r="H182">
            <v>12</v>
          </cell>
          <cell r="I182">
            <v>3.8</v>
          </cell>
          <cell r="K182">
            <v>12.426</v>
          </cell>
          <cell r="L182">
            <v>1</v>
          </cell>
          <cell r="M182">
            <v>7.4999999999999997E-2</v>
          </cell>
          <cell r="P182">
            <v>0.13819999999999999</v>
          </cell>
          <cell r="Q182">
            <v>12.639199999999999</v>
          </cell>
          <cell r="R182">
            <v>19.273516079999997</v>
          </cell>
          <cell r="S182">
            <v>1.5248999999999999</v>
          </cell>
          <cell r="T182">
            <v>19.27</v>
          </cell>
        </row>
        <row r="183">
          <cell r="G183">
            <v>322737</v>
          </cell>
          <cell r="H183">
            <v>4</v>
          </cell>
          <cell r="I183">
            <v>14.09</v>
          </cell>
          <cell r="K183">
            <v>46.074300000000001</v>
          </cell>
          <cell r="L183">
            <v>4</v>
          </cell>
          <cell r="M183">
            <v>0.3</v>
          </cell>
          <cell r="P183">
            <v>0.13819999999999999</v>
          </cell>
          <cell r="Q183">
            <v>46.512499999999996</v>
          </cell>
          <cell r="R183">
            <v>70.926911249999989</v>
          </cell>
          <cell r="S183">
            <v>1.5248999999999999</v>
          </cell>
          <cell r="T183">
            <v>70.930000000000007</v>
          </cell>
        </row>
        <row r="184">
          <cell r="G184">
            <v>322244</v>
          </cell>
          <cell r="H184">
            <v>12</v>
          </cell>
          <cell r="I184">
            <v>3.36</v>
          </cell>
          <cell r="K184">
            <v>10.9872</v>
          </cell>
          <cell r="L184">
            <v>1</v>
          </cell>
          <cell r="M184">
            <v>7.4999999999999997E-2</v>
          </cell>
          <cell r="P184">
            <v>0.13819999999999999</v>
          </cell>
          <cell r="Q184">
            <v>11.200399999999998</v>
          </cell>
          <cell r="R184">
            <v>17.079489959999997</v>
          </cell>
          <cell r="S184">
            <v>1.5248999999999999</v>
          </cell>
          <cell r="T184">
            <v>17.079999999999998</v>
          </cell>
        </row>
        <row r="185">
          <cell r="G185">
            <v>322245</v>
          </cell>
          <cell r="H185">
            <v>4</v>
          </cell>
          <cell r="I185">
            <v>11.2</v>
          </cell>
          <cell r="K185">
            <v>36.623999999999995</v>
          </cell>
          <cell r="L185">
            <v>4</v>
          </cell>
          <cell r="M185">
            <v>0.3</v>
          </cell>
          <cell r="P185">
            <v>0.13819999999999999</v>
          </cell>
          <cell r="Q185">
            <v>37.06219999999999</v>
          </cell>
          <cell r="R185">
            <v>56.51614877999998</v>
          </cell>
          <cell r="S185">
            <v>1.5248999999999999</v>
          </cell>
          <cell r="T185">
            <v>56.52</v>
          </cell>
        </row>
        <row r="186">
          <cell r="G186">
            <v>322333</v>
          </cell>
          <cell r="H186">
            <v>1</v>
          </cell>
          <cell r="I186">
            <v>49.78</v>
          </cell>
          <cell r="J186">
            <v>4424</v>
          </cell>
          <cell r="K186">
            <v>168.99679999999998</v>
          </cell>
          <cell r="L186">
            <v>18</v>
          </cell>
          <cell r="M186">
            <v>1.3499999999999999</v>
          </cell>
          <cell r="P186">
            <v>0.13819999999999999</v>
          </cell>
          <cell r="Q186">
            <v>170.48499999999999</v>
          </cell>
          <cell r="R186">
            <v>263.22883999999999</v>
          </cell>
          <cell r="S186">
            <v>1.544</v>
          </cell>
          <cell r="T186">
            <v>263.23</v>
          </cell>
        </row>
        <row r="187">
          <cell r="G187">
            <v>322264</v>
          </cell>
          <cell r="H187">
            <v>1</v>
          </cell>
          <cell r="I187">
            <v>432.29</v>
          </cell>
          <cell r="K187">
            <v>1413.5883000000001</v>
          </cell>
          <cell r="L187">
            <v>200</v>
          </cell>
          <cell r="M187">
            <v>15</v>
          </cell>
          <cell r="N187">
            <v>103</v>
          </cell>
          <cell r="O187">
            <v>9.09</v>
          </cell>
          <cell r="P187">
            <v>0.13819999999999999</v>
          </cell>
          <cell r="Q187">
            <v>1540.8165000000001</v>
          </cell>
          <cell r="R187">
            <v>2349.5910808500003</v>
          </cell>
          <cell r="S187">
            <v>1.5248999999999999</v>
          </cell>
          <cell r="T187">
            <v>2349.59</v>
          </cell>
        </row>
        <row r="188">
          <cell r="G188">
            <v>322431</v>
          </cell>
          <cell r="H188">
            <v>12</v>
          </cell>
          <cell r="I188">
            <v>2.69</v>
          </cell>
          <cell r="K188">
            <v>8.7963000000000005</v>
          </cell>
          <cell r="L188">
            <v>1</v>
          </cell>
          <cell r="M188">
            <v>7.4999999999999997E-2</v>
          </cell>
          <cell r="N188">
            <v>0.51500000000000001</v>
          </cell>
          <cell r="O188">
            <v>4.5450000000000004E-2</v>
          </cell>
          <cell r="P188">
            <v>0.13819999999999999</v>
          </cell>
          <cell r="Q188">
            <v>9.5699500000000004</v>
          </cell>
          <cell r="R188">
            <v>14.593216755</v>
          </cell>
          <cell r="S188">
            <v>1.5248999999999999</v>
          </cell>
          <cell r="T188">
            <v>14.59</v>
          </cell>
        </row>
        <row r="189">
          <cell r="G189">
            <v>322430</v>
          </cell>
          <cell r="H189">
            <v>4</v>
          </cell>
          <cell r="I189">
            <v>8.98</v>
          </cell>
          <cell r="K189">
            <v>29.364600000000003</v>
          </cell>
          <cell r="L189">
            <v>4</v>
          </cell>
          <cell r="M189">
            <v>0.3</v>
          </cell>
          <cell r="N189">
            <v>2.06</v>
          </cell>
          <cell r="O189">
            <v>0.18180000000000002</v>
          </cell>
          <cell r="P189">
            <v>0.13819999999999999</v>
          </cell>
          <cell r="Q189">
            <v>32.044600000000003</v>
          </cell>
          <cell r="R189">
            <v>48.864810540000001</v>
          </cell>
          <cell r="S189">
            <v>1.5248999999999999</v>
          </cell>
          <cell r="T189">
            <v>48.86</v>
          </cell>
        </row>
        <row r="190">
          <cell r="G190">
            <v>322240</v>
          </cell>
          <cell r="H190">
            <v>12</v>
          </cell>
          <cell r="I190">
            <v>3.69</v>
          </cell>
          <cell r="K190">
            <v>12.0663</v>
          </cell>
          <cell r="L190">
            <v>1</v>
          </cell>
          <cell r="M190">
            <v>7.4999999999999997E-2</v>
          </cell>
          <cell r="N190">
            <v>0.51500000000000001</v>
          </cell>
          <cell r="O190">
            <v>4.5450000000000004E-2</v>
          </cell>
          <cell r="P190">
            <v>0.13819999999999999</v>
          </cell>
          <cell r="Q190">
            <v>12.83995</v>
          </cell>
          <cell r="R190">
            <v>19.579639754999999</v>
          </cell>
          <cell r="S190">
            <v>1.5248999999999999</v>
          </cell>
          <cell r="T190">
            <v>19.579999999999998</v>
          </cell>
        </row>
        <row r="191">
          <cell r="G191">
            <v>322241</v>
          </cell>
          <cell r="H191">
            <v>4</v>
          </cell>
          <cell r="I191">
            <v>11.87</v>
          </cell>
          <cell r="K191">
            <v>38.814899999999994</v>
          </cell>
          <cell r="L191">
            <v>4</v>
          </cell>
          <cell r="M191">
            <v>0.3</v>
          </cell>
          <cell r="N191">
            <v>2.06</v>
          </cell>
          <cell r="O191">
            <v>0.18180000000000002</v>
          </cell>
          <cell r="P191">
            <v>0.13819999999999999</v>
          </cell>
          <cell r="Q191">
            <v>41.494899999999994</v>
          </cell>
          <cell r="R191">
            <v>63.275573009999988</v>
          </cell>
          <cell r="S191">
            <v>1.5248999999999999</v>
          </cell>
          <cell r="T191">
            <v>63.28</v>
          </cell>
        </row>
        <row r="192">
          <cell r="G192">
            <v>322322</v>
          </cell>
          <cell r="H192">
            <v>1</v>
          </cell>
          <cell r="I192">
            <v>47.44</v>
          </cell>
          <cell r="K192">
            <v>155.12879999999998</v>
          </cell>
          <cell r="L192">
            <v>18</v>
          </cell>
          <cell r="M192">
            <v>1.3499999999999999</v>
          </cell>
          <cell r="N192">
            <v>9.27</v>
          </cell>
          <cell r="O192">
            <v>0.81809999999999994</v>
          </cell>
          <cell r="P192">
            <v>0.13819999999999999</v>
          </cell>
          <cell r="Q192">
            <v>166.70509999999999</v>
          </cell>
          <cell r="R192">
            <v>254.20860698999996</v>
          </cell>
          <cell r="S192">
            <v>1.5248999999999999</v>
          </cell>
          <cell r="T192">
            <v>254.21</v>
          </cell>
        </row>
        <row r="193">
          <cell r="G193">
            <v>322265</v>
          </cell>
          <cell r="H193">
            <v>1</v>
          </cell>
          <cell r="I193">
            <v>413.51</v>
          </cell>
          <cell r="K193">
            <v>1352.1777</v>
          </cell>
          <cell r="L193">
            <v>200</v>
          </cell>
          <cell r="M193">
            <v>15</v>
          </cell>
          <cell r="N193">
            <v>103</v>
          </cell>
          <cell r="O193">
            <v>9.09</v>
          </cell>
          <cell r="P193">
            <v>0.13819999999999999</v>
          </cell>
          <cell r="Q193">
            <v>1479.4059</v>
          </cell>
          <cell r="R193">
            <v>2255.9460569099997</v>
          </cell>
          <cell r="S193">
            <v>1.5248999999999999</v>
          </cell>
          <cell r="T193">
            <v>2255.9499999999998</v>
          </cell>
        </row>
        <row r="194">
          <cell r="G194">
            <v>322510</v>
          </cell>
          <cell r="H194">
            <v>12</v>
          </cell>
          <cell r="I194">
            <v>2.4700000000000002</v>
          </cell>
          <cell r="K194">
            <v>8.0769000000000002</v>
          </cell>
          <cell r="L194">
            <v>1</v>
          </cell>
          <cell r="M194">
            <v>7.4999999999999997E-2</v>
          </cell>
          <cell r="N194">
            <v>0.51500000000000001</v>
          </cell>
          <cell r="O194">
            <v>4.5450000000000004E-2</v>
          </cell>
          <cell r="P194">
            <v>0.13819999999999999</v>
          </cell>
          <cell r="Q194">
            <v>8.8505500000000001</v>
          </cell>
          <cell r="R194">
            <v>13.496203695</v>
          </cell>
          <cell r="S194">
            <v>1.5248999999999999</v>
          </cell>
          <cell r="T194">
            <v>13.5</v>
          </cell>
        </row>
        <row r="195">
          <cell r="G195">
            <v>322739</v>
          </cell>
          <cell r="H195">
            <v>4</v>
          </cell>
          <cell r="I195">
            <v>8.64</v>
          </cell>
          <cell r="K195">
            <v>28.252800000000001</v>
          </cell>
          <cell r="L195">
            <v>4</v>
          </cell>
          <cell r="M195">
            <v>0.3</v>
          </cell>
          <cell r="P195">
            <v>0.13819999999999999</v>
          </cell>
          <cell r="Q195">
            <v>28.691000000000003</v>
          </cell>
          <cell r="R195">
            <v>43.750905899999999</v>
          </cell>
          <cell r="S195">
            <v>1.5248999999999999</v>
          </cell>
          <cell r="T195">
            <v>43.75</v>
          </cell>
        </row>
        <row r="196">
          <cell r="K196">
            <v>0</v>
          </cell>
          <cell r="L196">
            <v>0</v>
          </cell>
          <cell r="M196">
            <v>0</v>
          </cell>
          <cell r="P196">
            <v>0.13819999999999999</v>
          </cell>
          <cell r="Q196">
            <v>0.13819999999999999</v>
          </cell>
          <cell r="R196">
            <v>0.21074117999999997</v>
          </cell>
          <cell r="S196">
            <v>1.5248999999999999</v>
          </cell>
          <cell r="T196">
            <v>0.21</v>
          </cell>
        </row>
        <row r="197">
          <cell r="G197">
            <v>322091</v>
          </cell>
          <cell r="H197">
            <v>1</v>
          </cell>
          <cell r="I197">
            <v>113.78</v>
          </cell>
          <cell r="K197">
            <v>372.06060000000002</v>
          </cell>
          <cell r="L197">
            <v>18</v>
          </cell>
          <cell r="M197">
            <v>1.3499999999999999</v>
          </cell>
          <cell r="P197">
            <v>0.13819999999999999</v>
          </cell>
          <cell r="Q197">
            <v>373.54880000000003</v>
          </cell>
          <cell r="R197">
            <v>569.62456512000006</v>
          </cell>
          <cell r="S197">
            <v>1.5248999999999999</v>
          </cell>
          <cell r="T197">
            <v>569.62</v>
          </cell>
        </row>
        <row r="198">
          <cell r="G198">
            <v>322564</v>
          </cell>
          <cell r="H198">
            <v>1</v>
          </cell>
          <cell r="I198">
            <v>1151.18</v>
          </cell>
          <cell r="K198">
            <v>3764.3586</v>
          </cell>
          <cell r="L198">
            <v>200</v>
          </cell>
          <cell r="M198">
            <v>15</v>
          </cell>
          <cell r="P198">
            <v>0.13819999999999999</v>
          </cell>
          <cell r="Q198">
            <v>3779.4967999999999</v>
          </cell>
          <cell r="R198">
            <v>5763.35467032</v>
          </cell>
          <cell r="S198">
            <v>1.5248999999999999</v>
          </cell>
          <cell r="T198">
            <v>5763.35</v>
          </cell>
        </row>
        <row r="199">
          <cell r="G199">
            <v>322719</v>
          </cell>
          <cell r="H199">
            <v>1</v>
          </cell>
          <cell r="I199">
            <v>102.44</v>
          </cell>
          <cell r="K199">
            <v>334.97879999999998</v>
          </cell>
          <cell r="L199">
            <v>18</v>
          </cell>
          <cell r="M199">
            <v>1.3499999999999999</v>
          </cell>
          <cell r="P199">
            <v>0.13819999999999999</v>
          </cell>
          <cell r="Q199">
            <v>336.46699999999998</v>
          </cell>
          <cell r="R199">
            <v>513.0785282999999</v>
          </cell>
          <cell r="S199">
            <v>1.5248999999999999</v>
          </cell>
          <cell r="T199">
            <v>513.08000000000004</v>
          </cell>
        </row>
        <row r="200">
          <cell r="G200">
            <v>322720</v>
          </cell>
          <cell r="H200">
            <v>1</v>
          </cell>
          <cell r="I200">
            <v>1036.52</v>
          </cell>
          <cell r="K200">
            <v>3389.4204</v>
          </cell>
          <cell r="L200">
            <v>200</v>
          </cell>
          <cell r="M200">
            <v>15</v>
          </cell>
          <cell r="P200">
            <v>0.13819999999999999</v>
          </cell>
          <cell r="Q200">
            <v>3404.5585999999998</v>
          </cell>
          <cell r="R200">
            <v>5191.6114091399995</v>
          </cell>
          <cell r="S200">
            <v>1.5248999999999999</v>
          </cell>
          <cell r="T200">
            <v>5191.6099999999997</v>
          </cell>
        </row>
        <row r="201">
          <cell r="G201">
            <v>322399</v>
          </cell>
          <cell r="H201">
            <v>1</v>
          </cell>
          <cell r="I201">
            <v>78.44</v>
          </cell>
          <cell r="K201">
            <v>256.49880000000002</v>
          </cell>
          <cell r="L201">
            <v>18</v>
          </cell>
          <cell r="M201">
            <v>1.3499999999999999</v>
          </cell>
          <cell r="P201">
            <v>0.13819999999999999</v>
          </cell>
          <cell r="Q201">
            <v>257.98700000000002</v>
          </cell>
          <cell r="R201">
            <v>393.40437630000002</v>
          </cell>
          <cell r="S201">
            <v>1.5248999999999999</v>
          </cell>
          <cell r="T201">
            <v>393.4</v>
          </cell>
        </row>
        <row r="202">
          <cell r="G202">
            <v>322565</v>
          </cell>
          <cell r="H202">
            <v>1</v>
          </cell>
          <cell r="I202">
            <v>785.07</v>
          </cell>
          <cell r="K202">
            <v>2567.1789000000003</v>
          </cell>
          <cell r="L202">
            <v>200</v>
          </cell>
          <cell r="M202">
            <v>15</v>
          </cell>
          <cell r="P202">
            <v>0.13819999999999999</v>
          </cell>
          <cell r="Q202">
            <v>2582.3171000000002</v>
          </cell>
          <cell r="R202">
            <v>3937.7753457900003</v>
          </cell>
          <cell r="S202">
            <v>1.5248999999999999</v>
          </cell>
          <cell r="T202">
            <v>3937.78</v>
          </cell>
        </row>
        <row r="203">
          <cell r="G203">
            <v>322402</v>
          </cell>
          <cell r="H203">
            <v>1</v>
          </cell>
          <cell r="I203">
            <v>111.56</v>
          </cell>
          <cell r="K203">
            <v>364.80119999999999</v>
          </cell>
          <cell r="L203">
            <v>18</v>
          </cell>
          <cell r="M203">
            <v>1.3499999999999999</v>
          </cell>
          <cell r="P203">
            <v>0.13819999999999999</v>
          </cell>
          <cell r="Q203">
            <v>366.2894</v>
          </cell>
          <cell r="R203">
            <v>558.55470605999994</v>
          </cell>
          <cell r="S203">
            <v>1.5248999999999999</v>
          </cell>
          <cell r="T203">
            <v>558.54999999999995</v>
          </cell>
        </row>
        <row r="204">
          <cell r="G204">
            <v>322566</v>
          </cell>
          <cell r="H204">
            <v>1</v>
          </cell>
          <cell r="I204">
            <v>1128.73</v>
          </cell>
          <cell r="K204">
            <v>3690.9470999999999</v>
          </cell>
          <cell r="L204">
            <v>200</v>
          </cell>
          <cell r="M204">
            <v>15</v>
          </cell>
          <cell r="P204">
            <v>0.13819999999999999</v>
          </cell>
          <cell r="Q204">
            <v>3706.0852999999997</v>
          </cell>
          <cell r="R204">
            <v>5651.4094739699995</v>
          </cell>
          <cell r="S204">
            <v>1.5248999999999999</v>
          </cell>
          <cell r="T204">
            <v>5651.41</v>
          </cell>
        </row>
        <row r="205">
          <cell r="G205">
            <v>322559</v>
          </cell>
          <cell r="H205">
            <v>1</v>
          </cell>
          <cell r="I205">
            <v>87.33</v>
          </cell>
          <cell r="K205">
            <v>285.56909999999999</v>
          </cell>
          <cell r="L205">
            <v>18</v>
          </cell>
          <cell r="M205">
            <v>1.3499999999999999</v>
          </cell>
          <cell r="P205">
            <v>0.13819999999999999</v>
          </cell>
          <cell r="Q205">
            <v>287.0573</v>
          </cell>
          <cell r="R205">
            <v>437.73367676999999</v>
          </cell>
          <cell r="S205">
            <v>1.5248999999999999</v>
          </cell>
          <cell r="T205">
            <v>437.73</v>
          </cell>
        </row>
        <row r="206">
          <cell r="G206">
            <v>322563</v>
          </cell>
          <cell r="H206">
            <v>1</v>
          </cell>
          <cell r="I206">
            <v>880.73</v>
          </cell>
          <cell r="K206">
            <v>2879.9871000000003</v>
          </cell>
          <cell r="L206">
            <v>200</v>
          </cell>
          <cell r="M206">
            <v>15</v>
          </cell>
          <cell r="P206">
            <v>0.13819999999999999</v>
          </cell>
          <cell r="Q206">
            <v>2895.1253000000002</v>
          </cell>
          <cell r="R206">
            <v>4414.7765699700003</v>
          </cell>
          <cell r="S206">
            <v>1.5248999999999999</v>
          </cell>
          <cell r="T206">
            <v>4414.78</v>
          </cell>
        </row>
        <row r="207">
          <cell r="G207">
            <v>322242</v>
          </cell>
          <cell r="H207">
            <v>12</v>
          </cell>
          <cell r="I207">
            <v>2.69</v>
          </cell>
          <cell r="K207">
            <v>8.7963000000000005</v>
          </cell>
          <cell r="L207">
            <v>1</v>
          </cell>
          <cell r="M207">
            <v>7.4999999999999997E-2</v>
          </cell>
          <cell r="P207">
            <v>0.13819999999999999</v>
          </cell>
          <cell r="Q207">
            <v>9.0094999999999992</v>
          </cell>
          <cell r="R207">
            <v>13.738586549999997</v>
          </cell>
          <cell r="S207">
            <v>1.5248999999999999</v>
          </cell>
          <cell r="T207">
            <v>13.74</v>
          </cell>
        </row>
        <row r="208">
          <cell r="G208">
            <v>322243</v>
          </cell>
          <cell r="H208">
            <v>4</v>
          </cell>
          <cell r="I208">
            <v>8.8699999999999992</v>
          </cell>
          <cell r="K208">
            <v>29.004899999999999</v>
          </cell>
          <cell r="L208">
            <v>4</v>
          </cell>
          <cell r="M208">
            <v>0.3</v>
          </cell>
          <cell r="P208">
            <v>0.13819999999999999</v>
          </cell>
          <cell r="Q208">
            <v>29.443100000000001</v>
          </cell>
          <cell r="R208">
            <v>44.897783189999998</v>
          </cell>
          <cell r="S208">
            <v>1.5248999999999999</v>
          </cell>
          <cell r="T208">
            <v>44.9</v>
          </cell>
        </row>
        <row r="209">
          <cell r="G209">
            <v>322404</v>
          </cell>
          <cell r="H209">
            <v>1</v>
          </cell>
          <cell r="I209">
            <v>39.11</v>
          </cell>
          <cell r="J209">
            <v>2680</v>
          </cell>
          <cell r="K209">
            <v>102.37599999999999</v>
          </cell>
          <cell r="L209">
            <v>18</v>
          </cell>
          <cell r="M209">
            <v>1.3499999999999999</v>
          </cell>
          <cell r="P209">
            <v>0.13819999999999999</v>
          </cell>
          <cell r="Q209">
            <v>103.86419999999998</v>
          </cell>
          <cell r="R209">
            <v>158.91222599999998</v>
          </cell>
          <cell r="S209">
            <v>1.53</v>
          </cell>
          <cell r="T209">
            <v>158.91</v>
          </cell>
        </row>
        <row r="210">
          <cell r="G210">
            <v>322567</v>
          </cell>
          <cell r="H210">
            <v>1</v>
          </cell>
          <cell r="I210">
            <v>391.73</v>
          </cell>
          <cell r="K210">
            <v>1280.9571000000001</v>
          </cell>
          <cell r="L210">
            <v>200</v>
          </cell>
          <cell r="M210">
            <v>15</v>
          </cell>
          <cell r="P210">
            <v>0.13819999999999999</v>
          </cell>
          <cell r="Q210">
            <v>1296.0953000000002</v>
          </cell>
          <cell r="R210">
            <v>1976.4157229700002</v>
          </cell>
          <cell r="S210">
            <v>1.5248999999999999</v>
          </cell>
          <cell r="T210">
            <v>1976.42</v>
          </cell>
        </row>
        <row r="211">
          <cell r="G211">
            <v>322740</v>
          </cell>
          <cell r="H211">
            <v>12</v>
          </cell>
          <cell r="I211">
            <v>2.13</v>
          </cell>
          <cell r="K211">
            <v>6.9650999999999996</v>
          </cell>
          <cell r="L211">
            <v>1</v>
          </cell>
          <cell r="M211">
            <v>7.4999999999999997E-2</v>
          </cell>
          <cell r="P211">
            <v>0.13819999999999999</v>
          </cell>
          <cell r="Q211">
            <v>7.1783000000000001</v>
          </cell>
          <cell r="R211">
            <v>10.946189669999999</v>
          </cell>
          <cell r="S211">
            <v>1.5248999999999999</v>
          </cell>
          <cell r="T211">
            <v>10.95</v>
          </cell>
        </row>
        <row r="212">
          <cell r="G212">
            <v>322741</v>
          </cell>
          <cell r="H212">
            <v>4</v>
          </cell>
          <cell r="I212">
            <v>7.09</v>
          </cell>
          <cell r="K212">
            <v>23.1843</v>
          </cell>
          <cell r="L212">
            <v>4</v>
          </cell>
          <cell r="M212">
            <v>0.3</v>
          </cell>
          <cell r="P212">
            <v>0.13819999999999999</v>
          </cell>
          <cell r="Q212">
            <v>23.622500000000002</v>
          </cell>
          <cell r="R212">
            <v>36.021950250000003</v>
          </cell>
          <cell r="S212">
            <v>1.5248999999999999</v>
          </cell>
          <cell r="T212">
            <v>36.020000000000003</v>
          </cell>
        </row>
        <row r="213">
          <cell r="G213">
            <v>322558</v>
          </cell>
          <cell r="H213">
            <v>1</v>
          </cell>
          <cell r="I213">
            <v>49.67</v>
          </cell>
          <cell r="K213">
            <v>162.42090000000002</v>
          </cell>
          <cell r="L213">
            <v>18</v>
          </cell>
          <cell r="M213">
            <v>1.3499999999999999</v>
          </cell>
          <cell r="P213">
            <v>0.13819999999999999</v>
          </cell>
          <cell r="Q213">
            <v>163.90910000000002</v>
          </cell>
          <cell r="R213">
            <v>249.94498659000001</v>
          </cell>
          <cell r="S213">
            <v>1.5248999999999999</v>
          </cell>
          <cell r="T213">
            <v>249.94</v>
          </cell>
        </row>
        <row r="214">
          <cell r="G214">
            <v>322562</v>
          </cell>
          <cell r="H214">
            <v>1</v>
          </cell>
          <cell r="I214">
            <v>497.4</v>
          </cell>
          <cell r="K214">
            <v>1626.498</v>
          </cell>
          <cell r="L214">
            <v>200</v>
          </cell>
          <cell r="M214">
            <v>15</v>
          </cell>
          <cell r="P214">
            <v>0.13819999999999999</v>
          </cell>
          <cell r="Q214">
            <v>1641.6362000000001</v>
          </cell>
          <cell r="R214">
            <v>2503.33104138</v>
          </cell>
          <cell r="S214">
            <v>1.5248999999999999</v>
          </cell>
          <cell r="T214">
            <v>2503.33</v>
          </cell>
        </row>
        <row r="215">
          <cell r="G215">
            <v>322561</v>
          </cell>
          <cell r="H215">
            <v>1</v>
          </cell>
          <cell r="I215">
            <v>41.11</v>
          </cell>
          <cell r="J215">
            <v>2585</v>
          </cell>
          <cell r="K215">
            <v>98.747</v>
          </cell>
          <cell r="L215">
            <v>18</v>
          </cell>
          <cell r="M215">
            <v>1.3499999999999999</v>
          </cell>
          <cell r="P215">
            <v>0.13819999999999999</v>
          </cell>
          <cell r="Q215">
            <v>100.23519999999999</v>
          </cell>
          <cell r="R215">
            <v>154.76314879999998</v>
          </cell>
          <cell r="S215">
            <v>1.544</v>
          </cell>
          <cell r="T215">
            <v>154.76</v>
          </cell>
        </row>
        <row r="216">
          <cell r="G216">
            <v>322568</v>
          </cell>
          <cell r="H216">
            <v>1</v>
          </cell>
          <cell r="I216">
            <v>389.29</v>
          </cell>
          <cell r="K216">
            <v>1272.9783</v>
          </cell>
          <cell r="L216">
            <v>200</v>
          </cell>
          <cell r="M216">
            <v>15</v>
          </cell>
          <cell r="P216">
            <v>0.13819999999999999</v>
          </cell>
          <cell r="Q216">
            <v>1288.1165000000001</v>
          </cell>
          <cell r="R216">
            <v>1964.2488508500001</v>
          </cell>
          <cell r="S216">
            <v>1.5248999999999999</v>
          </cell>
          <cell r="T216">
            <v>1964.25</v>
          </cell>
        </row>
        <row r="217">
          <cell r="G217">
            <v>322647</v>
          </cell>
          <cell r="H217">
            <v>1</v>
          </cell>
          <cell r="I217">
            <v>38.56</v>
          </cell>
          <cell r="K217">
            <v>126.09120000000001</v>
          </cell>
          <cell r="L217">
            <v>18</v>
          </cell>
          <cell r="M217">
            <v>1.3499999999999999</v>
          </cell>
          <cell r="P217">
            <v>0.13819999999999999</v>
          </cell>
          <cell r="Q217">
            <v>127.57940000000001</v>
          </cell>
          <cell r="R217">
            <v>194.54582705999999</v>
          </cell>
          <cell r="S217">
            <v>1.5248999999999999</v>
          </cell>
          <cell r="T217">
            <v>194.55</v>
          </cell>
        </row>
        <row r="218">
          <cell r="G218">
            <v>322648</v>
          </cell>
          <cell r="H218">
            <v>1</v>
          </cell>
          <cell r="I218">
            <v>385.4</v>
          </cell>
          <cell r="K218">
            <v>1260.258</v>
          </cell>
          <cell r="L218">
            <v>200</v>
          </cell>
          <cell r="M218">
            <v>15</v>
          </cell>
          <cell r="P218">
            <v>0.13819999999999999</v>
          </cell>
          <cell r="Q218">
            <v>1275.3962000000001</v>
          </cell>
          <cell r="R218">
            <v>1944.8516653800002</v>
          </cell>
          <cell r="S218">
            <v>1.5248999999999999</v>
          </cell>
          <cell r="T218">
            <v>1944.85</v>
          </cell>
        </row>
        <row r="219">
          <cell r="G219">
            <v>322645</v>
          </cell>
          <cell r="H219">
            <v>1</v>
          </cell>
          <cell r="I219">
            <v>36.67</v>
          </cell>
          <cell r="K219">
            <v>119.91090000000001</v>
          </cell>
          <cell r="L219">
            <v>18</v>
          </cell>
          <cell r="M219">
            <v>1.3499999999999999</v>
          </cell>
          <cell r="P219">
            <v>0.13819999999999999</v>
          </cell>
          <cell r="Q219">
            <v>121.3991</v>
          </cell>
          <cell r="R219">
            <v>185.12148758999999</v>
          </cell>
          <cell r="S219">
            <v>1.5248999999999999</v>
          </cell>
          <cell r="T219">
            <v>185.12</v>
          </cell>
        </row>
        <row r="220">
          <cell r="G220">
            <v>322646</v>
          </cell>
          <cell r="H220">
            <v>1</v>
          </cell>
          <cell r="I220">
            <v>370.07</v>
          </cell>
          <cell r="K220">
            <v>1210.1288999999999</v>
          </cell>
          <cell r="L220">
            <v>200</v>
          </cell>
          <cell r="M220">
            <v>15</v>
          </cell>
          <cell r="P220">
            <v>0.13819999999999999</v>
          </cell>
          <cell r="Q220">
            <v>1225.2671</v>
          </cell>
          <cell r="R220">
            <v>1868.40980079</v>
          </cell>
          <cell r="S220">
            <v>1.5248999999999999</v>
          </cell>
          <cell r="T220">
            <v>1868.41</v>
          </cell>
        </row>
        <row r="221">
          <cell r="G221">
            <v>322649</v>
          </cell>
          <cell r="H221">
            <v>1</v>
          </cell>
          <cell r="I221">
            <v>34.89</v>
          </cell>
          <cell r="K221">
            <v>114.0903</v>
          </cell>
          <cell r="L221">
            <v>18</v>
          </cell>
          <cell r="M221">
            <v>1.3499999999999999</v>
          </cell>
          <cell r="P221">
            <v>0.13819999999999999</v>
          </cell>
          <cell r="Q221">
            <v>115.57849999999999</v>
          </cell>
          <cell r="R221">
            <v>176.24565464999998</v>
          </cell>
          <cell r="S221">
            <v>1.5248999999999999</v>
          </cell>
          <cell r="T221">
            <v>176.25</v>
          </cell>
        </row>
        <row r="222">
          <cell r="G222">
            <v>322650</v>
          </cell>
          <cell r="H222">
            <v>1</v>
          </cell>
          <cell r="I222">
            <v>347.07</v>
          </cell>
          <cell r="K222">
            <v>1134.9188999999999</v>
          </cell>
          <cell r="L222">
            <v>200</v>
          </cell>
          <cell r="M222">
            <v>15</v>
          </cell>
          <cell r="P222">
            <v>0.13819999999999999</v>
          </cell>
          <cell r="Q222">
            <v>1150.0571</v>
          </cell>
          <cell r="R222">
            <v>1753.72207179</v>
          </cell>
          <cell r="S222">
            <v>1.5248999999999999</v>
          </cell>
          <cell r="T222">
            <v>1753.72</v>
          </cell>
        </row>
        <row r="223">
          <cell r="G223">
            <v>322308</v>
          </cell>
          <cell r="H223">
            <v>12</v>
          </cell>
          <cell r="I223">
            <v>5.58</v>
          </cell>
          <cell r="K223">
            <v>18.246600000000001</v>
          </cell>
          <cell r="L223">
            <v>1</v>
          </cell>
          <cell r="M223">
            <v>7.4999999999999997E-2</v>
          </cell>
          <cell r="P223">
            <v>0.13819999999999999</v>
          </cell>
          <cell r="Q223">
            <v>18.459800000000001</v>
          </cell>
          <cell r="R223">
            <v>28.149349019999999</v>
          </cell>
          <cell r="S223">
            <v>1.5248999999999999</v>
          </cell>
          <cell r="T223">
            <v>28.15</v>
          </cell>
        </row>
        <row r="224">
          <cell r="G224">
            <v>322309</v>
          </cell>
          <cell r="H224">
            <v>4</v>
          </cell>
          <cell r="I224">
            <v>18.98</v>
          </cell>
          <cell r="K224">
            <v>62.064599999999999</v>
          </cell>
          <cell r="L224">
            <v>4</v>
          </cell>
          <cell r="M224">
            <v>0.3</v>
          </cell>
          <cell r="P224">
            <v>0.13819999999999999</v>
          </cell>
          <cell r="Q224">
            <v>62.502799999999993</v>
          </cell>
          <cell r="R224">
            <v>95.310519719999988</v>
          </cell>
          <cell r="S224">
            <v>1.5248999999999999</v>
          </cell>
          <cell r="T224">
            <v>95.31</v>
          </cell>
        </row>
        <row r="225">
          <cell r="G225">
            <v>322742</v>
          </cell>
          <cell r="H225">
            <v>12</v>
          </cell>
          <cell r="I225">
            <v>4.24</v>
          </cell>
          <cell r="K225">
            <v>13.864800000000001</v>
          </cell>
          <cell r="L225">
            <v>1</v>
          </cell>
          <cell r="M225">
            <v>7.4999999999999997E-2</v>
          </cell>
          <cell r="P225">
            <v>0.13819999999999999</v>
          </cell>
          <cell r="Q225">
            <v>14.077999999999999</v>
          </cell>
          <cell r="R225">
            <v>21.467542199999997</v>
          </cell>
          <cell r="S225">
            <v>1.5248999999999999</v>
          </cell>
          <cell r="T225">
            <v>21.47</v>
          </cell>
        </row>
        <row r="226">
          <cell r="G226">
            <v>322743</v>
          </cell>
          <cell r="H226">
            <v>4</v>
          </cell>
          <cell r="I226">
            <v>15.64</v>
          </cell>
          <cell r="K226">
            <v>51.142800000000001</v>
          </cell>
          <cell r="L226">
            <v>4</v>
          </cell>
          <cell r="M226">
            <v>0.3</v>
          </cell>
          <cell r="P226">
            <v>0.13819999999999999</v>
          </cell>
          <cell r="Q226">
            <v>51.580999999999996</v>
          </cell>
          <cell r="R226">
            <v>78.655866899999992</v>
          </cell>
          <cell r="S226">
            <v>1.5248999999999999</v>
          </cell>
          <cell r="T226">
            <v>78.66</v>
          </cell>
        </row>
        <row r="227">
          <cell r="K227">
            <v>0</v>
          </cell>
          <cell r="L227">
            <v>0</v>
          </cell>
          <cell r="M227">
            <v>0</v>
          </cell>
          <cell r="P227">
            <v>0.13819999999999999</v>
          </cell>
          <cell r="Q227">
            <v>0.13819999999999999</v>
          </cell>
          <cell r="R227">
            <v>0.21074117999999997</v>
          </cell>
          <cell r="S227">
            <v>1.5248999999999999</v>
          </cell>
          <cell r="T227">
            <v>0.21</v>
          </cell>
        </row>
        <row r="228">
          <cell r="G228">
            <v>322206</v>
          </cell>
          <cell r="H228">
            <v>1</v>
          </cell>
          <cell r="I228">
            <v>826.18</v>
          </cell>
          <cell r="K228">
            <v>2701.6086</v>
          </cell>
          <cell r="L228">
            <v>200</v>
          </cell>
          <cell r="M228">
            <v>15</v>
          </cell>
          <cell r="P228">
            <v>0.13819999999999999</v>
          </cell>
          <cell r="Q228">
            <v>2716.7467999999999</v>
          </cell>
          <cell r="R228">
            <v>4142.7671953199997</v>
          </cell>
          <cell r="S228">
            <v>1.5248999999999999</v>
          </cell>
          <cell r="T228">
            <v>4142.7700000000004</v>
          </cell>
        </row>
        <row r="229">
          <cell r="G229">
            <v>322207</v>
          </cell>
          <cell r="H229">
            <v>1</v>
          </cell>
          <cell r="I229">
            <v>826.18</v>
          </cell>
          <cell r="K229">
            <v>2701.6086</v>
          </cell>
          <cell r="L229">
            <v>200</v>
          </cell>
          <cell r="M229">
            <v>15</v>
          </cell>
          <cell r="P229">
            <v>0.13819999999999999</v>
          </cell>
          <cell r="Q229">
            <v>2716.7467999999999</v>
          </cell>
          <cell r="R229">
            <v>4142.7671953199997</v>
          </cell>
          <cell r="S229">
            <v>1.5248999999999999</v>
          </cell>
          <cell r="T229">
            <v>4142.7700000000004</v>
          </cell>
        </row>
        <row r="230">
          <cell r="G230">
            <v>322883</v>
          </cell>
          <cell r="H230">
            <v>1</v>
          </cell>
          <cell r="I230">
            <v>59.04</v>
          </cell>
          <cell r="K230">
            <v>193.0608</v>
          </cell>
          <cell r="L230">
            <v>18</v>
          </cell>
          <cell r="M230">
            <v>1.3499999999999999</v>
          </cell>
          <cell r="P230">
            <v>0.13819999999999999</v>
          </cell>
          <cell r="Q230">
            <v>194.54900000000001</v>
          </cell>
          <cell r="R230">
            <v>296.66777009999998</v>
          </cell>
          <cell r="S230">
            <v>1.5248999999999999</v>
          </cell>
          <cell r="T230">
            <v>296.67</v>
          </cell>
        </row>
        <row r="231">
          <cell r="G231">
            <v>322884</v>
          </cell>
          <cell r="H231">
            <v>1</v>
          </cell>
          <cell r="I231">
            <v>521.58000000000004</v>
          </cell>
          <cell r="K231">
            <v>1705.5666000000001</v>
          </cell>
          <cell r="L231">
            <v>200</v>
          </cell>
          <cell r="M231">
            <v>15</v>
          </cell>
          <cell r="P231">
            <v>0.13819999999999999</v>
          </cell>
          <cell r="Q231">
            <v>1720.7048000000002</v>
          </cell>
          <cell r="R231">
            <v>2623.9027495200003</v>
          </cell>
          <cell r="S231">
            <v>1.5248999999999999</v>
          </cell>
          <cell r="T231">
            <v>2623.9</v>
          </cell>
        </row>
        <row r="232">
          <cell r="G232">
            <v>322822</v>
          </cell>
          <cell r="H232">
            <v>1</v>
          </cell>
          <cell r="I232">
            <v>42.87</v>
          </cell>
          <cell r="K232">
            <v>140.1849</v>
          </cell>
          <cell r="L232">
            <v>18</v>
          </cell>
          <cell r="M232">
            <v>1.3499999999999999</v>
          </cell>
          <cell r="P232">
            <v>0.13819999999999999</v>
          </cell>
          <cell r="Q232">
            <v>141.67310000000001</v>
          </cell>
          <cell r="R232">
            <v>216.03731019</v>
          </cell>
          <cell r="S232">
            <v>1.5248999999999999</v>
          </cell>
          <cell r="T232">
            <v>216.04</v>
          </cell>
        </row>
        <row r="233">
          <cell r="G233">
            <v>322823</v>
          </cell>
          <cell r="H233">
            <v>1</v>
          </cell>
          <cell r="I233">
            <v>372.31</v>
          </cell>
          <cell r="K233">
            <v>1217.4537</v>
          </cell>
          <cell r="L233">
            <v>200</v>
          </cell>
          <cell r="M233">
            <v>15</v>
          </cell>
          <cell r="P233">
            <v>0.13819999999999999</v>
          </cell>
          <cell r="Q233">
            <v>1232.5919000000001</v>
          </cell>
          <cell r="R233">
            <v>1879.57938831</v>
          </cell>
          <cell r="S233">
            <v>1.5248999999999999</v>
          </cell>
          <cell r="T233">
            <v>1879.58</v>
          </cell>
        </row>
        <row r="234">
          <cell r="G234">
            <v>322817</v>
          </cell>
          <cell r="H234">
            <v>1</v>
          </cell>
          <cell r="I234">
            <v>44.14</v>
          </cell>
          <cell r="K234">
            <v>144.33780000000002</v>
          </cell>
          <cell r="L234">
            <v>18</v>
          </cell>
          <cell r="M234">
            <v>1.3499999999999999</v>
          </cell>
          <cell r="P234">
            <v>0.13819999999999999</v>
          </cell>
          <cell r="Q234">
            <v>145.82600000000002</v>
          </cell>
          <cell r="R234">
            <v>222.37006740000001</v>
          </cell>
          <cell r="S234">
            <v>1.5248999999999999</v>
          </cell>
          <cell r="T234">
            <v>222.37</v>
          </cell>
        </row>
        <row r="235">
          <cell r="G235">
            <v>322816</v>
          </cell>
          <cell r="H235">
            <v>1</v>
          </cell>
          <cell r="I235">
            <v>383.34</v>
          </cell>
          <cell r="K235">
            <v>1253.5218</v>
          </cell>
          <cell r="L235">
            <v>200</v>
          </cell>
          <cell r="M235">
            <v>15</v>
          </cell>
          <cell r="P235">
            <v>0.13819999999999999</v>
          </cell>
          <cell r="Q235">
            <v>1268.6600000000001</v>
          </cell>
          <cell r="R235">
            <v>1934.5796339999999</v>
          </cell>
          <cell r="S235">
            <v>1.5248999999999999</v>
          </cell>
          <cell r="T235">
            <v>1934.58</v>
          </cell>
        </row>
        <row r="236">
          <cell r="G236">
            <v>322831</v>
          </cell>
          <cell r="H236">
            <v>1</v>
          </cell>
          <cell r="I236">
            <v>45.45</v>
          </cell>
          <cell r="K236">
            <v>148.6215</v>
          </cell>
          <cell r="L236">
            <v>18</v>
          </cell>
          <cell r="M236">
            <v>1.3499999999999999</v>
          </cell>
          <cell r="P236">
            <v>0.13819999999999999</v>
          </cell>
          <cell r="Q236">
            <v>150.1097</v>
          </cell>
          <cell r="R236">
            <v>228.90228152999998</v>
          </cell>
          <cell r="S236">
            <v>1.5248999999999999</v>
          </cell>
          <cell r="T236">
            <v>228.9</v>
          </cell>
        </row>
        <row r="237">
          <cell r="G237">
            <v>322830</v>
          </cell>
          <cell r="H237">
            <v>1</v>
          </cell>
          <cell r="I237">
            <v>394.7</v>
          </cell>
          <cell r="K237">
            <v>1290.6689999999999</v>
          </cell>
          <cell r="L237">
            <v>200</v>
          </cell>
          <cell r="M237">
            <v>15</v>
          </cell>
          <cell r="P237">
            <v>0.13819999999999999</v>
          </cell>
          <cell r="Q237">
            <v>1305.8072</v>
          </cell>
          <cell r="R237">
            <v>1991.2253992799999</v>
          </cell>
          <cell r="S237">
            <v>1.5248999999999999</v>
          </cell>
          <cell r="T237">
            <v>1991.23</v>
          </cell>
        </row>
        <row r="238">
          <cell r="G238">
            <v>322824</v>
          </cell>
          <cell r="H238">
            <v>1</v>
          </cell>
          <cell r="I238">
            <v>50.88</v>
          </cell>
          <cell r="K238">
            <v>166.3776</v>
          </cell>
          <cell r="L238">
            <v>18</v>
          </cell>
          <cell r="M238">
            <v>1.3499999999999999</v>
          </cell>
          <cell r="P238">
            <v>0.13819999999999999</v>
          </cell>
          <cell r="Q238">
            <v>167.86580000000001</v>
          </cell>
          <cell r="R238">
            <v>255.97855841999998</v>
          </cell>
          <cell r="S238">
            <v>1.5248999999999999</v>
          </cell>
          <cell r="T238">
            <v>255.98</v>
          </cell>
        </row>
        <row r="239">
          <cell r="G239">
            <v>322825</v>
          </cell>
          <cell r="H239">
            <v>1</v>
          </cell>
          <cell r="I239">
            <v>462.61</v>
          </cell>
          <cell r="K239">
            <v>1512.7347</v>
          </cell>
          <cell r="L239">
            <v>200</v>
          </cell>
          <cell r="M239">
            <v>15</v>
          </cell>
          <cell r="P239">
            <v>0.13819999999999999</v>
          </cell>
          <cell r="Q239">
            <v>1527.8729000000001</v>
          </cell>
          <cell r="R239">
            <v>2329.8533852099999</v>
          </cell>
          <cell r="S239">
            <v>1.5248999999999999</v>
          </cell>
          <cell r="T239">
            <v>2329.85</v>
          </cell>
        </row>
        <row r="240">
          <cell r="G240">
            <v>322841</v>
          </cell>
          <cell r="H240">
            <v>1</v>
          </cell>
          <cell r="I240">
            <v>52.39</v>
          </cell>
          <cell r="K240">
            <v>171.31530000000001</v>
          </cell>
          <cell r="L240">
            <v>18</v>
          </cell>
          <cell r="M240">
            <v>1.3499999999999999</v>
          </cell>
          <cell r="P240">
            <v>0.13819999999999999</v>
          </cell>
          <cell r="Q240">
            <v>172.80350000000001</v>
          </cell>
          <cell r="R240">
            <v>263.50805715000001</v>
          </cell>
          <cell r="S240">
            <v>1.5248999999999999</v>
          </cell>
          <cell r="T240">
            <v>263.51</v>
          </cell>
        </row>
        <row r="241">
          <cell r="G241">
            <v>322836</v>
          </cell>
          <cell r="H241">
            <v>1</v>
          </cell>
          <cell r="I241">
            <v>476.35</v>
          </cell>
          <cell r="K241">
            <v>1557.6645000000001</v>
          </cell>
          <cell r="L241">
            <v>200</v>
          </cell>
          <cell r="M241">
            <v>15</v>
          </cell>
          <cell r="P241">
            <v>0.13819999999999999</v>
          </cell>
          <cell r="Q241">
            <v>1572.8027000000002</v>
          </cell>
          <cell r="R241">
            <v>2398.3668372300003</v>
          </cell>
          <cell r="S241">
            <v>1.5248999999999999</v>
          </cell>
          <cell r="T241">
            <v>2398.37</v>
          </cell>
        </row>
        <row r="242">
          <cell r="G242">
            <v>322805</v>
          </cell>
          <cell r="H242">
            <v>1</v>
          </cell>
          <cell r="I242">
            <v>53.28</v>
          </cell>
          <cell r="K242">
            <v>174.22560000000001</v>
          </cell>
          <cell r="L242">
            <v>18</v>
          </cell>
          <cell r="M242">
            <v>1.3499999999999999</v>
          </cell>
          <cell r="P242">
            <v>0.13819999999999999</v>
          </cell>
          <cell r="Q242">
            <v>175.71380000000002</v>
          </cell>
          <cell r="R242">
            <v>267.94597362000002</v>
          </cell>
          <cell r="S242">
            <v>1.5248999999999999</v>
          </cell>
          <cell r="T242">
            <v>267.95</v>
          </cell>
        </row>
        <row r="243">
          <cell r="G243">
            <v>322806</v>
          </cell>
          <cell r="H243">
            <v>1</v>
          </cell>
          <cell r="I243">
            <v>484.18</v>
          </cell>
          <cell r="K243">
            <v>1583.2686000000001</v>
          </cell>
          <cell r="L243">
            <v>200</v>
          </cell>
          <cell r="M243">
            <v>15</v>
          </cell>
          <cell r="P243">
            <v>0.13819999999999999</v>
          </cell>
          <cell r="Q243">
            <v>1598.4068000000002</v>
          </cell>
          <cell r="R243">
            <v>2437.41052932</v>
          </cell>
          <cell r="S243">
            <v>1.5248999999999999</v>
          </cell>
          <cell r="T243">
            <v>2437.41</v>
          </cell>
        </row>
        <row r="244">
          <cell r="G244">
            <v>322804</v>
          </cell>
          <cell r="H244">
            <v>1</v>
          </cell>
          <cell r="I244">
            <v>54.86</v>
          </cell>
          <cell r="K244">
            <v>179.3922</v>
          </cell>
          <cell r="L244">
            <v>18</v>
          </cell>
          <cell r="M244">
            <v>1.3499999999999999</v>
          </cell>
          <cell r="P244">
            <v>0.13819999999999999</v>
          </cell>
          <cell r="Q244">
            <v>180.88040000000001</v>
          </cell>
          <cell r="R244">
            <v>275.82452196000003</v>
          </cell>
          <cell r="S244">
            <v>1.5248999999999999</v>
          </cell>
          <cell r="T244">
            <v>275.82</v>
          </cell>
        </row>
        <row r="245">
          <cell r="G245">
            <v>322803</v>
          </cell>
          <cell r="H245">
            <v>1</v>
          </cell>
          <cell r="I245">
            <v>498.57</v>
          </cell>
          <cell r="K245">
            <v>1630.3239000000001</v>
          </cell>
          <cell r="L245">
            <v>200</v>
          </cell>
          <cell r="M245">
            <v>15</v>
          </cell>
          <cell r="P245">
            <v>0.13819999999999999</v>
          </cell>
          <cell r="Q245">
            <v>1645.4621000000002</v>
          </cell>
          <cell r="R245">
            <v>2509.1651562900001</v>
          </cell>
          <cell r="S245">
            <v>1.5248999999999999</v>
          </cell>
          <cell r="T245">
            <v>2509.17</v>
          </cell>
        </row>
        <row r="246">
          <cell r="G246">
            <v>322826</v>
          </cell>
          <cell r="H246">
            <v>1</v>
          </cell>
          <cell r="I246">
            <v>56.5</v>
          </cell>
          <cell r="K246">
            <v>184.755</v>
          </cell>
          <cell r="L246">
            <v>18</v>
          </cell>
          <cell r="M246">
            <v>1.3499999999999999</v>
          </cell>
          <cell r="P246">
            <v>0.13819999999999999</v>
          </cell>
          <cell r="Q246">
            <v>186.2432</v>
          </cell>
          <cell r="R246">
            <v>284.00225567999996</v>
          </cell>
          <cell r="S246">
            <v>1.5248999999999999</v>
          </cell>
          <cell r="T246">
            <v>284</v>
          </cell>
        </row>
        <row r="247">
          <cell r="G247">
            <v>322827</v>
          </cell>
          <cell r="H247">
            <v>1</v>
          </cell>
          <cell r="I247">
            <v>513.39</v>
          </cell>
          <cell r="K247">
            <v>1678.7853</v>
          </cell>
          <cell r="L247">
            <v>200</v>
          </cell>
          <cell r="M247">
            <v>15</v>
          </cell>
          <cell r="P247">
            <v>0.13819999999999999</v>
          </cell>
          <cell r="Q247">
            <v>1693.9235000000001</v>
          </cell>
          <cell r="R247">
            <v>2583.0639451500001</v>
          </cell>
          <cell r="S247">
            <v>1.5248999999999999</v>
          </cell>
          <cell r="T247">
            <v>2583.06</v>
          </cell>
        </row>
        <row r="248">
          <cell r="G248">
            <v>322828</v>
          </cell>
          <cell r="H248">
            <v>1</v>
          </cell>
          <cell r="I248">
            <v>58.18</v>
          </cell>
          <cell r="K248">
            <v>190.24860000000001</v>
          </cell>
          <cell r="L248">
            <v>18</v>
          </cell>
          <cell r="M248">
            <v>1.3499999999999999</v>
          </cell>
          <cell r="P248">
            <v>0.13819999999999999</v>
          </cell>
          <cell r="Q248">
            <v>191.73680000000002</v>
          </cell>
          <cell r="R248">
            <v>292.37944632</v>
          </cell>
          <cell r="S248">
            <v>1.5248999999999999</v>
          </cell>
          <cell r="T248">
            <v>292.38</v>
          </cell>
        </row>
        <row r="249">
          <cell r="G249">
            <v>322829</v>
          </cell>
          <cell r="H249">
            <v>1</v>
          </cell>
          <cell r="I249">
            <v>528.65</v>
          </cell>
          <cell r="K249">
            <v>1728.6855</v>
          </cell>
          <cell r="L249">
            <v>200</v>
          </cell>
          <cell r="M249">
            <v>15</v>
          </cell>
          <cell r="P249">
            <v>0.13819999999999999</v>
          </cell>
          <cell r="Q249">
            <v>1743.8237000000001</v>
          </cell>
          <cell r="R249">
            <v>2659.1567601300003</v>
          </cell>
          <cell r="S249">
            <v>1.5248999999999999</v>
          </cell>
          <cell r="T249">
            <v>2659.16</v>
          </cell>
        </row>
        <row r="250">
          <cell r="G250">
            <v>322637</v>
          </cell>
          <cell r="H250">
            <v>1</v>
          </cell>
          <cell r="I250">
            <v>28.22</v>
          </cell>
          <cell r="K250">
            <v>92.279399999999995</v>
          </cell>
          <cell r="L250">
            <v>18</v>
          </cell>
          <cell r="M250">
            <v>1.3499999999999999</v>
          </cell>
          <cell r="P250">
            <v>0.13819999999999999</v>
          </cell>
          <cell r="Q250">
            <v>93.767599999999987</v>
          </cell>
          <cell r="R250">
            <v>142.98621323999998</v>
          </cell>
          <cell r="S250">
            <v>1.5248999999999999</v>
          </cell>
          <cell r="T250">
            <v>142.99</v>
          </cell>
        </row>
        <row r="251">
          <cell r="G251">
            <v>322638</v>
          </cell>
          <cell r="H251">
            <v>1</v>
          </cell>
          <cell r="I251">
            <v>275.73</v>
          </cell>
          <cell r="K251">
            <v>901.63710000000003</v>
          </cell>
          <cell r="L251">
            <v>200</v>
          </cell>
          <cell r="M251">
            <v>15</v>
          </cell>
          <cell r="P251">
            <v>0.13819999999999999</v>
          </cell>
          <cell r="Q251">
            <v>916.77530000000002</v>
          </cell>
          <cell r="R251">
            <v>1397.9906549699999</v>
          </cell>
          <cell r="S251">
            <v>1.5248999999999999</v>
          </cell>
          <cell r="T251">
            <v>1397.99</v>
          </cell>
        </row>
        <row r="252">
          <cell r="G252">
            <v>322514</v>
          </cell>
          <cell r="H252">
            <v>1</v>
          </cell>
          <cell r="I252">
            <v>28.44</v>
          </cell>
          <cell r="K252">
            <v>92.998800000000003</v>
          </cell>
          <cell r="L252">
            <v>18</v>
          </cell>
          <cell r="M252">
            <v>1.3499999999999999</v>
          </cell>
          <cell r="P252">
            <v>0.13819999999999999</v>
          </cell>
          <cell r="Q252">
            <v>94.486999999999995</v>
          </cell>
          <cell r="R252">
            <v>144.08322629999998</v>
          </cell>
          <cell r="S252">
            <v>1.5248999999999999</v>
          </cell>
          <cell r="T252">
            <v>144.08000000000001</v>
          </cell>
        </row>
        <row r="253">
          <cell r="G253">
            <v>322516</v>
          </cell>
          <cell r="H253">
            <v>1</v>
          </cell>
          <cell r="I253">
            <v>278.51</v>
          </cell>
          <cell r="K253">
            <v>910.72770000000003</v>
          </cell>
          <cell r="L253">
            <v>200</v>
          </cell>
          <cell r="M253">
            <v>15</v>
          </cell>
          <cell r="P253">
            <v>0.13819999999999999</v>
          </cell>
          <cell r="Q253">
            <v>925.86590000000001</v>
          </cell>
          <cell r="R253">
            <v>1411.85291091</v>
          </cell>
          <cell r="S253">
            <v>1.5248999999999999</v>
          </cell>
          <cell r="T253">
            <v>1411.85</v>
          </cell>
        </row>
        <row r="254">
          <cell r="G254">
            <v>322481</v>
          </cell>
          <cell r="H254">
            <v>1</v>
          </cell>
          <cell r="I254">
            <v>30.89</v>
          </cell>
          <cell r="K254">
            <v>101.0103</v>
          </cell>
          <cell r="L254">
            <v>18</v>
          </cell>
          <cell r="M254">
            <v>1.3499999999999999</v>
          </cell>
          <cell r="P254">
            <v>0.13819999999999999</v>
          </cell>
          <cell r="Q254">
            <v>102.49849999999999</v>
          </cell>
          <cell r="R254">
            <v>156.29996264999997</v>
          </cell>
          <cell r="S254">
            <v>1.5248999999999999</v>
          </cell>
          <cell r="T254">
            <v>156.30000000000001</v>
          </cell>
        </row>
        <row r="255">
          <cell r="G255">
            <v>322484</v>
          </cell>
          <cell r="H255">
            <v>1</v>
          </cell>
          <cell r="I255">
            <v>303.18</v>
          </cell>
          <cell r="K255">
            <v>991.39859999999999</v>
          </cell>
          <cell r="L255">
            <v>200</v>
          </cell>
          <cell r="M255">
            <v>15</v>
          </cell>
          <cell r="P255">
            <v>0.13819999999999999</v>
          </cell>
          <cell r="Q255">
            <v>1006.5368</v>
          </cell>
          <cell r="R255">
            <v>1534.8679663199998</v>
          </cell>
          <cell r="S255">
            <v>1.5248999999999999</v>
          </cell>
          <cell r="T255">
            <v>1534.87</v>
          </cell>
        </row>
        <row r="256">
          <cell r="G256">
            <v>322482</v>
          </cell>
          <cell r="H256">
            <v>1</v>
          </cell>
          <cell r="I256">
            <v>32.56</v>
          </cell>
          <cell r="K256">
            <v>106.47120000000001</v>
          </cell>
          <cell r="L256">
            <v>18</v>
          </cell>
          <cell r="M256">
            <v>1.3499999999999999</v>
          </cell>
          <cell r="P256">
            <v>0.13819999999999999</v>
          </cell>
          <cell r="Q256">
            <v>107.9594</v>
          </cell>
          <cell r="R256">
            <v>164.62728905999998</v>
          </cell>
          <cell r="S256">
            <v>1.5248999999999999</v>
          </cell>
          <cell r="T256">
            <v>164.63</v>
          </cell>
        </row>
        <row r="257">
          <cell r="G257">
            <v>322485</v>
          </cell>
          <cell r="H257">
            <v>1</v>
          </cell>
          <cell r="I257">
            <v>323.62</v>
          </cell>
          <cell r="K257">
            <v>1058.2374</v>
          </cell>
          <cell r="L257">
            <v>200</v>
          </cell>
          <cell r="M257">
            <v>15</v>
          </cell>
          <cell r="P257">
            <v>0.13819999999999999</v>
          </cell>
          <cell r="Q257">
            <v>1073.3756000000001</v>
          </cell>
          <cell r="R257">
            <v>1636.7904524400001</v>
          </cell>
          <cell r="S257">
            <v>1.5248999999999999</v>
          </cell>
          <cell r="T257">
            <v>1636.79</v>
          </cell>
        </row>
        <row r="258">
          <cell r="G258">
            <v>322483</v>
          </cell>
          <cell r="H258">
            <v>1</v>
          </cell>
          <cell r="I258">
            <v>34</v>
          </cell>
          <cell r="K258">
            <v>111.18</v>
          </cell>
          <cell r="L258">
            <v>18</v>
          </cell>
          <cell r="M258">
            <v>1.3499999999999999</v>
          </cell>
          <cell r="P258">
            <v>0.13819999999999999</v>
          </cell>
          <cell r="Q258">
            <v>112.6682</v>
          </cell>
          <cell r="R258">
            <v>171.80773818</v>
          </cell>
          <cell r="S258">
            <v>1.5248999999999999</v>
          </cell>
          <cell r="T258">
            <v>171.81</v>
          </cell>
        </row>
        <row r="259">
          <cell r="G259">
            <v>322486</v>
          </cell>
          <cell r="H259">
            <v>1</v>
          </cell>
          <cell r="I259">
            <v>336.18</v>
          </cell>
          <cell r="K259">
            <v>1099.3086000000001</v>
          </cell>
          <cell r="L259">
            <v>200</v>
          </cell>
          <cell r="M259">
            <v>15</v>
          </cell>
          <cell r="P259">
            <v>0.13819999999999999</v>
          </cell>
          <cell r="Q259">
            <v>1114.4468000000002</v>
          </cell>
          <cell r="R259">
            <v>1699.4199253200002</v>
          </cell>
          <cell r="S259">
            <v>1.5248999999999999</v>
          </cell>
          <cell r="T259">
            <v>1699.42</v>
          </cell>
        </row>
        <row r="260">
          <cell r="G260">
            <v>322515</v>
          </cell>
          <cell r="H260">
            <v>1</v>
          </cell>
          <cell r="I260">
            <v>37.44</v>
          </cell>
          <cell r="K260">
            <v>122.4288</v>
          </cell>
          <cell r="L260">
            <v>18</v>
          </cell>
          <cell r="M260">
            <v>1.3499999999999999</v>
          </cell>
          <cell r="P260">
            <v>0.13819999999999999</v>
          </cell>
          <cell r="Q260">
            <v>123.91699999999999</v>
          </cell>
          <cell r="R260">
            <v>188.96103329999997</v>
          </cell>
          <cell r="S260">
            <v>1.5248999999999999</v>
          </cell>
          <cell r="T260">
            <v>188.96</v>
          </cell>
        </row>
        <row r="261">
          <cell r="G261">
            <v>322517</v>
          </cell>
          <cell r="H261">
            <v>1</v>
          </cell>
          <cell r="I261">
            <v>371.73</v>
          </cell>
          <cell r="K261">
            <v>1215.5571</v>
          </cell>
          <cell r="L261">
            <v>200</v>
          </cell>
          <cell r="M261">
            <v>15</v>
          </cell>
          <cell r="P261">
            <v>0.13819999999999999</v>
          </cell>
          <cell r="Q261">
            <v>1230.6953000000001</v>
          </cell>
          <cell r="R261">
            <v>1876.6872629700001</v>
          </cell>
          <cell r="S261">
            <v>1.5248999999999999</v>
          </cell>
          <cell r="T261">
            <v>1876.69</v>
          </cell>
        </row>
        <row r="262">
          <cell r="G262">
            <v>322385</v>
          </cell>
          <cell r="H262">
            <v>1</v>
          </cell>
          <cell r="I262">
            <v>33.22</v>
          </cell>
          <cell r="K262">
            <v>108.6294</v>
          </cell>
          <cell r="L262">
            <v>18</v>
          </cell>
          <cell r="M262">
            <v>1.3499999999999999</v>
          </cell>
          <cell r="P262">
            <v>0.13819999999999999</v>
          </cell>
          <cell r="Q262">
            <v>110.1176</v>
          </cell>
          <cell r="R262">
            <v>167.91832823999999</v>
          </cell>
          <cell r="S262">
            <v>1.5248999999999999</v>
          </cell>
          <cell r="T262">
            <v>167.92</v>
          </cell>
        </row>
        <row r="263">
          <cell r="G263">
            <v>322367</v>
          </cell>
          <cell r="H263">
            <v>1</v>
          </cell>
          <cell r="I263">
            <v>317.07</v>
          </cell>
          <cell r="K263">
            <v>1036.8189</v>
          </cell>
          <cell r="L263">
            <v>200</v>
          </cell>
          <cell r="M263">
            <v>15</v>
          </cell>
          <cell r="P263">
            <v>0.13819999999999999</v>
          </cell>
          <cell r="Q263">
            <v>1051.9571000000001</v>
          </cell>
          <cell r="R263">
            <v>1604.12938179</v>
          </cell>
          <cell r="S263">
            <v>1.5248999999999999</v>
          </cell>
          <cell r="T263">
            <v>1604.13</v>
          </cell>
        </row>
        <row r="264">
          <cell r="G264">
            <v>322386</v>
          </cell>
          <cell r="H264">
            <v>1</v>
          </cell>
          <cell r="I264">
            <v>34.89</v>
          </cell>
          <cell r="J264">
            <v>2371</v>
          </cell>
          <cell r="K264">
            <v>90.572199999999995</v>
          </cell>
          <cell r="L264">
            <v>18</v>
          </cell>
          <cell r="M264">
            <v>1.3499999999999999</v>
          </cell>
          <cell r="P264">
            <v>0.13819999999999999</v>
          </cell>
          <cell r="Q264">
            <v>92.060399999999987</v>
          </cell>
          <cell r="R264">
            <v>165.70871999999997</v>
          </cell>
          <cell r="S264">
            <v>1.8</v>
          </cell>
          <cell r="T264">
            <v>165.71</v>
          </cell>
        </row>
        <row r="265">
          <cell r="G265">
            <v>322303</v>
          </cell>
          <cell r="H265">
            <v>1</v>
          </cell>
          <cell r="I265">
            <v>344.4</v>
          </cell>
          <cell r="K265">
            <v>1126.1879999999999</v>
          </cell>
          <cell r="L265">
            <v>200</v>
          </cell>
          <cell r="M265">
            <v>15</v>
          </cell>
          <cell r="P265">
            <v>0.13819999999999999</v>
          </cell>
          <cell r="Q265">
            <v>1141.3262</v>
          </cell>
          <cell r="R265">
            <v>1740.4083223799998</v>
          </cell>
          <cell r="S265">
            <v>1.5248999999999999</v>
          </cell>
          <cell r="T265">
            <v>1740.41</v>
          </cell>
        </row>
        <row r="266">
          <cell r="G266">
            <v>322387</v>
          </cell>
          <cell r="H266">
            <v>1</v>
          </cell>
          <cell r="I266">
            <v>39.89</v>
          </cell>
          <cell r="J266">
            <v>2535</v>
          </cell>
          <cell r="K266">
            <v>96.836999999999989</v>
          </cell>
          <cell r="L266">
            <v>18</v>
          </cell>
          <cell r="M266">
            <v>1.3499999999999999</v>
          </cell>
          <cell r="P266">
            <v>0.13819999999999999</v>
          </cell>
          <cell r="Q266">
            <v>98.325199999999981</v>
          </cell>
          <cell r="R266">
            <v>151.81410879999999</v>
          </cell>
          <cell r="S266">
            <v>1.544</v>
          </cell>
          <cell r="T266">
            <v>151.81</v>
          </cell>
        </row>
        <row r="267">
          <cell r="G267">
            <v>322304</v>
          </cell>
          <cell r="H267">
            <v>1</v>
          </cell>
          <cell r="I267">
            <v>387.96</v>
          </cell>
          <cell r="J267">
            <v>26000</v>
          </cell>
          <cell r="K267">
            <v>993.19999999999993</v>
          </cell>
          <cell r="L267">
            <v>200</v>
          </cell>
          <cell r="M267">
            <v>15</v>
          </cell>
          <cell r="P267">
            <v>0.13819999999999999</v>
          </cell>
          <cell r="Q267">
            <v>1008.3381999999999</v>
          </cell>
          <cell r="R267">
            <v>1556.8741808</v>
          </cell>
          <cell r="S267">
            <v>1.544</v>
          </cell>
          <cell r="T267">
            <v>1556.87</v>
          </cell>
        </row>
        <row r="268">
          <cell r="G268">
            <v>322388</v>
          </cell>
          <cell r="H268">
            <v>1</v>
          </cell>
          <cell r="I268">
            <v>41.22</v>
          </cell>
          <cell r="K268">
            <v>134.7894</v>
          </cell>
          <cell r="L268">
            <v>18</v>
          </cell>
          <cell r="M268">
            <v>1.3499999999999999</v>
          </cell>
          <cell r="P268">
            <v>0.13819999999999999</v>
          </cell>
          <cell r="Q268">
            <v>136.27760000000001</v>
          </cell>
          <cell r="R268">
            <v>207.80971224000001</v>
          </cell>
          <cell r="S268">
            <v>1.5248999999999999</v>
          </cell>
          <cell r="T268">
            <v>207.81</v>
          </cell>
        </row>
        <row r="269">
          <cell r="G269">
            <v>322305</v>
          </cell>
          <cell r="H269">
            <v>1</v>
          </cell>
          <cell r="I269">
            <v>397.4</v>
          </cell>
          <cell r="K269">
            <v>1299.4979999999998</v>
          </cell>
          <cell r="L269">
            <v>200</v>
          </cell>
          <cell r="M269">
            <v>15</v>
          </cell>
          <cell r="P269">
            <v>0.13819999999999999</v>
          </cell>
          <cell r="Q269">
            <v>1314.6361999999999</v>
          </cell>
          <cell r="R269">
            <v>2004.6887413799998</v>
          </cell>
          <cell r="S269">
            <v>1.5248999999999999</v>
          </cell>
          <cell r="T269">
            <v>2004.69</v>
          </cell>
        </row>
        <row r="270">
          <cell r="G270">
            <v>322676</v>
          </cell>
          <cell r="H270">
            <v>1</v>
          </cell>
          <cell r="I270">
            <v>40.89</v>
          </cell>
          <cell r="K270">
            <v>133.71029999999999</v>
          </cell>
          <cell r="L270">
            <v>18</v>
          </cell>
          <cell r="M270">
            <v>1.3499999999999999</v>
          </cell>
          <cell r="P270">
            <v>0.13819999999999999</v>
          </cell>
          <cell r="Q270">
            <v>135.1985</v>
          </cell>
          <cell r="R270">
            <v>206.16419264999999</v>
          </cell>
          <cell r="S270">
            <v>1.5248999999999999</v>
          </cell>
          <cell r="T270">
            <v>206.16</v>
          </cell>
        </row>
        <row r="271">
          <cell r="G271">
            <v>322677</v>
          </cell>
          <cell r="H271">
            <v>1</v>
          </cell>
          <cell r="I271">
            <v>406.18</v>
          </cell>
          <cell r="K271">
            <v>1328.2085999999999</v>
          </cell>
          <cell r="L271">
            <v>200</v>
          </cell>
          <cell r="M271">
            <v>15</v>
          </cell>
          <cell r="P271">
            <v>0.13819999999999999</v>
          </cell>
          <cell r="Q271">
            <v>1343.3468</v>
          </cell>
          <cell r="R271">
            <v>2048.46953532</v>
          </cell>
          <cell r="S271">
            <v>1.5248999999999999</v>
          </cell>
          <cell r="T271">
            <v>2048.4699999999998</v>
          </cell>
        </row>
        <row r="272">
          <cell r="K272">
            <v>0</v>
          </cell>
          <cell r="L272">
            <v>0</v>
          </cell>
          <cell r="M272">
            <v>0</v>
          </cell>
          <cell r="P272">
            <v>0.13819999999999999</v>
          </cell>
          <cell r="Q272">
            <v>0.13819999999999999</v>
          </cell>
          <cell r="R272">
            <v>0.21074117999999997</v>
          </cell>
          <cell r="S272">
            <v>1.5248999999999999</v>
          </cell>
          <cell r="T272">
            <v>0.21</v>
          </cell>
        </row>
        <row r="273">
          <cell r="G273">
            <v>322408</v>
          </cell>
          <cell r="H273">
            <v>1</v>
          </cell>
          <cell r="I273">
            <v>59.33</v>
          </cell>
          <cell r="J273">
            <v>3900</v>
          </cell>
          <cell r="K273">
            <v>148.97999999999999</v>
          </cell>
          <cell r="L273">
            <v>18</v>
          </cell>
          <cell r="M273">
            <v>1.3499999999999999</v>
          </cell>
          <cell r="P273">
            <v>0.13819999999999999</v>
          </cell>
          <cell r="Q273">
            <v>150.4682</v>
          </cell>
          <cell r="R273">
            <v>229.44895817999998</v>
          </cell>
          <cell r="S273">
            <v>1.5248999999999999</v>
          </cell>
          <cell r="T273">
            <v>229.45</v>
          </cell>
        </row>
        <row r="274">
          <cell r="G274">
            <v>322409</v>
          </cell>
          <cell r="H274">
            <v>1</v>
          </cell>
          <cell r="I274">
            <v>586.07000000000005</v>
          </cell>
          <cell r="K274">
            <v>1916.4489000000001</v>
          </cell>
          <cell r="L274">
            <v>200</v>
          </cell>
          <cell r="M274">
            <v>15</v>
          </cell>
          <cell r="P274">
            <v>0.13819999999999999</v>
          </cell>
          <cell r="Q274">
            <v>1931.5871000000002</v>
          </cell>
          <cell r="R274">
            <v>2945.4771687900002</v>
          </cell>
          <cell r="S274">
            <v>1.5248999999999999</v>
          </cell>
          <cell r="T274">
            <v>2945.48</v>
          </cell>
        </row>
        <row r="275">
          <cell r="G275">
            <v>322914</v>
          </cell>
          <cell r="H275">
            <v>1</v>
          </cell>
          <cell r="I275">
            <v>97</v>
          </cell>
          <cell r="K275">
            <v>317.19</v>
          </cell>
          <cell r="L275">
            <v>18</v>
          </cell>
          <cell r="M275">
            <v>1.3499999999999999</v>
          </cell>
          <cell r="P275">
            <v>0.13819999999999999</v>
          </cell>
          <cell r="Q275">
            <v>318.6782</v>
          </cell>
          <cell r="R275">
            <v>485.95238717999996</v>
          </cell>
          <cell r="S275">
            <v>1.5248999999999999</v>
          </cell>
          <cell r="T275">
            <v>485.95</v>
          </cell>
        </row>
        <row r="276">
          <cell r="G276">
            <v>322915</v>
          </cell>
          <cell r="H276">
            <v>1</v>
          </cell>
          <cell r="I276">
            <v>841.32</v>
          </cell>
          <cell r="K276">
            <v>2751.1164000000003</v>
          </cell>
          <cell r="L276">
            <v>200</v>
          </cell>
          <cell r="M276">
            <v>15</v>
          </cell>
          <cell r="P276">
            <v>0.13819999999999999</v>
          </cell>
          <cell r="Q276">
            <v>2766.2546000000002</v>
          </cell>
          <cell r="R276">
            <v>4218.26163954</v>
          </cell>
          <cell r="S276">
            <v>1.5248999999999999</v>
          </cell>
          <cell r="T276">
            <v>4218.26</v>
          </cell>
        </row>
        <row r="277">
          <cell r="G277">
            <v>322912</v>
          </cell>
          <cell r="H277">
            <v>1</v>
          </cell>
          <cell r="I277">
            <v>94.18</v>
          </cell>
          <cell r="K277">
            <v>307.96860000000004</v>
          </cell>
          <cell r="L277">
            <v>18</v>
          </cell>
          <cell r="M277">
            <v>1.3499999999999999</v>
          </cell>
          <cell r="P277">
            <v>0.13819999999999999</v>
          </cell>
          <cell r="Q277">
            <v>309.45680000000004</v>
          </cell>
          <cell r="R277">
            <v>471.89067432000002</v>
          </cell>
          <cell r="S277">
            <v>1.5248999999999999</v>
          </cell>
          <cell r="T277">
            <v>471.89</v>
          </cell>
        </row>
        <row r="278">
          <cell r="G278">
            <v>322913</v>
          </cell>
          <cell r="H278">
            <v>1</v>
          </cell>
          <cell r="I278">
            <v>816.97</v>
          </cell>
          <cell r="K278">
            <v>2671.4919</v>
          </cell>
          <cell r="L278">
            <v>200</v>
          </cell>
          <cell r="M278">
            <v>15</v>
          </cell>
          <cell r="P278">
            <v>0.13819999999999999</v>
          </cell>
          <cell r="Q278">
            <v>2686.6300999999999</v>
          </cell>
          <cell r="R278">
            <v>4096.8422394899999</v>
          </cell>
          <cell r="S278">
            <v>1.5248999999999999</v>
          </cell>
          <cell r="T278">
            <v>4096.84</v>
          </cell>
        </row>
        <row r="279">
          <cell r="G279">
            <v>322413</v>
          </cell>
          <cell r="H279">
            <v>1</v>
          </cell>
          <cell r="I279">
            <v>43.56</v>
          </cell>
          <cell r="K279">
            <v>142.44120000000001</v>
          </cell>
          <cell r="L279">
            <v>18</v>
          </cell>
          <cell r="M279">
            <v>1.3499999999999999</v>
          </cell>
          <cell r="P279">
            <v>0.13819999999999999</v>
          </cell>
          <cell r="Q279">
            <v>143.92940000000002</v>
          </cell>
          <cell r="R279">
            <v>219.47794206</v>
          </cell>
          <cell r="S279">
            <v>1.5248999999999999</v>
          </cell>
          <cell r="T279">
            <v>219.48</v>
          </cell>
        </row>
        <row r="280">
          <cell r="G280">
            <v>322410</v>
          </cell>
          <cell r="H280">
            <v>1</v>
          </cell>
          <cell r="I280">
            <v>432.29</v>
          </cell>
          <cell r="K280">
            <v>1413.5883000000001</v>
          </cell>
          <cell r="L280">
            <v>200</v>
          </cell>
          <cell r="M280">
            <v>15</v>
          </cell>
          <cell r="P280">
            <v>0.13819999999999999</v>
          </cell>
          <cell r="Q280">
            <v>1428.7265000000002</v>
          </cell>
          <cell r="R280">
            <v>2178.6650398500001</v>
          </cell>
          <cell r="S280">
            <v>1.5248999999999999</v>
          </cell>
          <cell r="T280">
            <v>2178.67</v>
          </cell>
        </row>
        <row r="281">
          <cell r="G281">
            <v>322414</v>
          </cell>
          <cell r="H281">
            <v>1</v>
          </cell>
          <cell r="I281">
            <v>40.33</v>
          </cell>
          <cell r="K281">
            <v>131.87909999999999</v>
          </cell>
          <cell r="L281">
            <v>18</v>
          </cell>
          <cell r="M281">
            <v>1.3499999999999999</v>
          </cell>
          <cell r="P281">
            <v>0.13819999999999999</v>
          </cell>
          <cell r="Q281">
            <v>133.3673</v>
          </cell>
          <cell r="R281">
            <v>203.37179576999998</v>
          </cell>
          <cell r="S281">
            <v>1.5248999999999999</v>
          </cell>
          <cell r="T281">
            <v>203.37</v>
          </cell>
        </row>
        <row r="282">
          <cell r="G282">
            <v>322411</v>
          </cell>
          <cell r="H282">
            <v>1</v>
          </cell>
          <cell r="I282">
            <v>391.51</v>
          </cell>
          <cell r="K282">
            <v>1280.2376999999999</v>
          </cell>
          <cell r="L282">
            <v>200</v>
          </cell>
          <cell r="M282">
            <v>15</v>
          </cell>
          <cell r="P282">
            <v>0.13819999999999999</v>
          </cell>
          <cell r="Q282">
            <v>1295.3759</v>
          </cell>
          <cell r="R282">
            <v>1975.3187099099998</v>
          </cell>
          <cell r="S282">
            <v>1.5248999999999999</v>
          </cell>
          <cell r="T282">
            <v>1975.32</v>
          </cell>
        </row>
        <row r="283">
          <cell r="G283">
            <v>322415</v>
          </cell>
          <cell r="H283">
            <v>1</v>
          </cell>
          <cell r="I283">
            <v>42.22</v>
          </cell>
          <cell r="K283">
            <v>138.05940000000001</v>
          </cell>
          <cell r="L283">
            <v>18</v>
          </cell>
          <cell r="M283">
            <v>1.3499999999999999</v>
          </cell>
          <cell r="P283">
            <v>0.13819999999999999</v>
          </cell>
          <cell r="Q283">
            <v>139.54760000000002</v>
          </cell>
          <cell r="R283">
            <v>212.79613524000001</v>
          </cell>
          <cell r="S283">
            <v>1.5248999999999999</v>
          </cell>
          <cell r="T283">
            <v>212.8</v>
          </cell>
        </row>
        <row r="284">
          <cell r="G284">
            <v>322412</v>
          </cell>
          <cell r="H284">
            <v>1</v>
          </cell>
          <cell r="I284">
            <v>425.51</v>
          </cell>
          <cell r="K284">
            <v>1391.4177</v>
          </cell>
          <cell r="L284">
            <v>200</v>
          </cell>
          <cell r="M284">
            <v>15</v>
          </cell>
          <cell r="P284">
            <v>0.13819999999999999</v>
          </cell>
          <cell r="Q284">
            <v>1406.5559000000001</v>
          </cell>
          <cell r="R284">
            <v>2144.8570919099998</v>
          </cell>
          <cell r="S284">
            <v>1.5248999999999999</v>
          </cell>
          <cell r="T284">
            <v>2144.86</v>
          </cell>
        </row>
        <row r="285">
          <cell r="K285">
            <v>0</v>
          </cell>
          <cell r="L285">
            <v>0</v>
          </cell>
          <cell r="M285">
            <v>0</v>
          </cell>
          <cell r="P285">
            <v>0.13819999999999999</v>
          </cell>
          <cell r="Q285">
            <v>0.13819999999999999</v>
          </cell>
          <cell r="R285">
            <v>0.21074117999999997</v>
          </cell>
          <cell r="S285">
            <v>1.5248999999999999</v>
          </cell>
          <cell r="T285">
            <v>0.21</v>
          </cell>
        </row>
        <row r="286">
          <cell r="G286">
            <v>322815</v>
          </cell>
          <cell r="H286">
            <v>1</v>
          </cell>
          <cell r="I286">
            <v>1565.55</v>
          </cell>
          <cell r="K286">
            <v>5119.3485000000001</v>
          </cell>
          <cell r="L286">
            <v>200</v>
          </cell>
          <cell r="M286">
            <v>15</v>
          </cell>
          <cell r="P286">
            <v>0.13819999999999999</v>
          </cell>
          <cell r="Q286">
            <v>5134.4867000000004</v>
          </cell>
          <cell r="R286">
            <v>7829.5787688300006</v>
          </cell>
          <cell r="S286">
            <v>1.5248999999999999</v>
          </cell>
          <cell r="T286">
            <v>7829.58</v>
          </cell>
        </row>
        <row r="287">
          <cell r="G287">
            <v>322832</v>
          </cell>
          <cell r="H287">
            <v>1</v>
          </cell>
          <cell r="I287">
            <v>185.95</v>
          </cell>
          <cell r="K287">
            <v>608.05649999999991</v>
          </cell>
          <cell r="L287">
            <v>18</v>
          </cell>
          <cell r="M287">
            <v>1.3499999999999999</v>
          </cell>
          <cell r="P287">
            <v>0.13819999999999999</v>
          </cell>
          <cell r="Q287">
            <v>609.54469999999992</v>
          </cell>
          <cell r="R287">
            <v>929.49471302999984</v>
          </cell>
          <cell r="S287">
            <v>1.5248999999999999</v>
          </cell>
          <cell r="T287">
            <v>929.49</v>
          </cell>
        </row>
        <row r="288">
          <cell r="G288">
            <v>322833</v>
          </cell>
          <cell r="H288">
            <v>1</v>
          </cell>
          <cell r="I288">
            <v>1647.71</v>
          </cell>
          <cell r="K288">
            <v>5388.0117</v>
          </cell>
          <cell r="L288">
            <v>200</v>
          </cell>
          <cell r="M288">
            <v>15</v>
          </cell>
          <cell r="P288">
            <v>0.13819999999999999</v>
          </cell>
          <cell r="Q288">
            <v>5403.1499000000003</v>
          </cell>
          <cell r="R288">
            <v>8239.2632825100009</v>
          </cell>
          <cell r="S288">
            <v>1.5248999999999999</v>
          </cell>
          <cell r="T288">
            <v>8239.26</v>
          </cell>
        </row>
        <row r="289">
          <cell r="G289">
            <v>322819</v>
          </cell>
          <cell r="H289">
            <v>1</v>
          </cell>
          <cell r="I289">
            <v>174.41</v>
          </cell>
          <cell r="K289">
            <v>570.32069999999999</v>
          </cell>
          <cell r="L289">
            <v>18</v>
          </cell>
          <cell r="M289">
            <v>1.3499999999999999</v>
          </cell>
          <cell r="P289">
            <v>0.13819999999999999</v>
          </cell>
          <cell r="Q289">
            <v>571.80889999999999</v>
          </cell>
          <cell r="R289">
            <v>871.95139160999997</v>
          </cell>
          <cell r="S289">
            <v>1.5248999999999999</v>
          </cell>
          <cell r="T289">
            <v>871.95</v>
          </cell>
        </row>
        <row r="290">
          <cell r="G290">
            <v>322818</v>
          </cell>
          <cell r="H290">
            <v>1</v>
          </cell>
          <cell r="I290">
            <v>1548.92</v>
          </cell>
          <cell r="K290">
            <v>5064.9684000000007</v>
          </cell>
          <cell r="L290">
            <v>200</v>
          </cell>
          <cell r="M290">
            <v>15</v>
          </cell>
          <cell r="P290">
            <v>0.13819999999999999</v>
          </cell>
          <cell r="Q290">
            <v>5080.106600000001</v>
          </cell>
          <cell r="R290">
            <v>7746.6545543400007</v>
          </cell>
          <cell r="S290">
            <v>1.5248999999999999</v>
          </cell>
          <cell r="T290">
            <v>7746.65</v>
          </cell>
        </row>
        <row r="291">
          <cell r="G291">
            <v>322820</v>
          </cell>
          <cell r="H291">
            <v>1</v>
          </cell>
          <cell r="I291">
            <v>190.36</v>
          </cell>
          <cell r="K291">
            <v>622.47720000000004</v>
          </cell>
          <cell r="L291">
            <v>18</v>
          </cell>
          <cell r="M291">
            <v>1.3499999999999999</v>
          </cell>
          <cell r="P291">
            <v>0.13819999999999999</v>
          </cell>
          <cell r="Q291">
            <v>623.96540000000005</v>
          </cell>
          <cell r="R291">
            <v>951.48483845999999</v>
          </cell>
          <cell r="S291">
            <v>1.5248999999999999</v>
          </cell>
          <cell r="T291">
            <v>951.48</v>
          </cell>
        </row>
        <row r="292">
          <cell r="G292">
            <v>322821</v>
          </cell>
          <cell r="H292">
            <v>1</v>
          </cell>
          <cell r="I292">
            <v>1685.74</v>
          </cell>
          <cell r="K292">
            <v>5512.3698000000004</v>
          </cell>
          <cell r="L292">
            <v>200</v>
          </cell>
          <cell r="M292">
            <v>15</v>
          </cell>
          <cell r="P292">
            <v>0.13819999999999999</v>
          </cell>
          <cell r="Q292">
            <v>5527.5080000000007</v>
          </cell>
          <cell r="R292">
            <v>8428.8969492000015</v>
          </cell>
          <cell r="S292">
            <v>1.5248999999999999</v>
          </cell>
          <cell r="T292">
            <v>8428.9</v>
          </cell>
        </row>
        <row r="293">
          <cell r="G293">
            <v>322529</v>
          </cell>
          <cell r="H293">
            <v>1</v>
          </cell>
          <cell r="I293">
            <v>36.22</v>
          </cell>
          <cell r="K293">
            <v>118.43939999999999</v>
          </cell>
          <cell r="L293">
            <v>18</v>
          </cell>
          <cell r="M293">
            <v>1.3499999999999999</v>
          </cell>
          <cell r="P293">
            <v>0.13819999999999999</v>
          </cell>
          <cell r="Q293">
            <v>119.92759999999998</v>
          </cell>
          <cell r="R293">
            <v>182.87759723999997</v>
          </cell>
          <cell r="S293">
            <v>1.5248999999999999</v>
          </cell>
          <cell r="T293">
            <v>182.88</v>
          </cell>
        </row>
        <row r="294">
          <cell r="G294">
            <v>322530</v>
          </cell>
          <cell r="H294">
            <v>1</v>
          </cell>
          <cell r="I294">
            <v>359.4</v>
          </cell>
          <cell r="K294">
            <v>1175.2379999999998</v>
          </cell>
          <cell r="L294">
            <v>200</v>
          </cell>
          <cell r="M294">
            <v>15</v>
          </cell>
          <cell r="P294">
            <v>0.13819999999999999</v>
          </cell>
          <cell r="Q294">
            <v>1190.3761999999999</v>
          </cell>
          <cell r="R294">
            <v>1815.2046673799998</v>
          </cell>
          <cell r="S294">
            <v>1.5248999999999999</v>
          </cell>
          <cell r="T294">
            <v>1815.2</v>
          </cell>
        </row>
        <row r="295">
          <cell r="G295">
            <v>322531</v>
          </cell>
          <cell r="H295">
            <v>1</v>
          </cell>
          <cell r="I295">
            <v>39.44</v>
          </cell>
          <cell r="K295">
            <v>128.96879999999999</v>
          </cell>
          <cell r="L295">
            <v>18</v>
          </cell>
          <cell r="M295">
            <v>1.3499999999999999</v>
          </cell>
          <cell r="P295">
            <v>0.13819999999999999</v>
          </cell>
          <cell r="Q295">
            <v>130.45699999999999</v>
          </cell>
          <cell r="R295">
            <v>198.93387929999997</v>
          </cell>
          <cell r="S295">
            <v>1.5248999999999999</v>
          </cell>
          <cell r="T295">
            <v>198.93</v>
          </cell>
        </row>
        <row r="296">
          <cell r="G296">
            <v>322532</v>
          </cell>
          <cell r="H296">
            <v>1</v>
          </cell>
          <cell r="I296">
            <v>384.73</v>
          </cell>
          <cell r="K296">
            <v>1258.0671</v>
          </cell>
          <cell r="L296">
            <v>200</v>
          </cell>
          <cell r="M296">
            <v>15</v>
          </cell>
          <cell r="P296">
            <v>0.13819999999999999</v>
          </cell>
          <cell r="Q296">
            <v>1273.2053000000001</v>
          </cell>
          <cell r="R296">
            <v>1941.51076197</v>
          </cell>
          <cell r="S296">
            <v>1.5248999999999999</v>
          </cell>
          <cell r="T296">
            <v>1941.51</v>
          </cell>
        </row>
        <row r="297">
          <cell r="G297">
            <v>322533</v>
          </cell>
          <cell r="H297">
            <v>1</v>
          </cell>
          <cell r="I297">
            <v>40.22</v>
          </cell>
          <cell r="K297">
            <v>131.51939999999999</v>
          </cell>
          <cell r="L297">
            <v>18</v>
          </cell>
          <cell r="M297">
            <v>1.3499999999999999</v>
          </cell>
          <cell r="P297">
            <v>0.13819999999999999</v>
          </cell>
          <cell r="Q297">
            <v>133.0076</v>
          </cell>
          <cell r="R297">
            <v>202.82328923999998</v>
          </cell>
          <cell r="S297">
            <v>1.5248999999999999</v>
          </cell>
          <cell r="T297">
            <v>202.82</v>
          </cell>
        </row>
        <row r="298">
          <cell r="G298">
            <v>322534</v>
          </cell>
          <cell r="H298">
            <v>1</v>
          </cell>
          <cell r="I298">
            <v>398.29</v>
          </cell>
          <cell r="K298">
            <v>1302.4083000000001</v>
          </cell>
          <cell r="L298">
            <v>200</v>
          </cell>
          <cell r="M298">
            <v>15</v>
          </cell>
          <cell r="P298">
            <v>0.13819999999999999</v>
          </cell>
          <cell r="Q298">
            <v>1317.5465000000002</v>
          </cell>
          <cell r="R298">
            <v>2009.1266578500001</v>
          </cell>
          <cell r="S298">
            <v>1.5248999999999999</v>
          </cell>
          <cell r="T298">
            <v>2009.13</v>
          </cell>
        </row>
        <row r="299">
          <cell r="G299">
            <v>322535</v>
          </cell>
          <cell r="H299">
            <v>1</v>
          </cell>
          <cell r="I299">
            <v>41.67</v>
          </cell>
          <cell r="K299">
            <v>136.26089999999999</v>
          </cell>
          <cell r="L299">
            <v>18</v>
          </cell>
          <cell r="M299">
            <v>1.3499999999999999</v>
          </cell>
          <cell r="P299">
            <v>0.13819999999999999</v>
          </cell>
          <cell r="Q299">
            <v>137.7491</v>
          </cell>
          <cell r="R299">
            <v>210.05360259</v>
          </cell>
          <cell r="S299">
            <v>1.5248999999999999</v>
          </cell>
          <cell r="T299">
            <v>210.05</v>
          </cell>
        </row>
        <row r="300">
          <cell r="G300">
            <v>322536</v>
          </cell>
          <cell r="H300">
            <v>1</v>
          </cell>
          <cell r="I300">
            <v>418.73</v>
          </cell>
          <cell r="J300">
            <v>35375</v>
          </cell>
          <cell r="K300">
            <v>1351.3249999999998</v>
          </cell>
          <cell r="L300">
            <v>200</v>
          </cell>
          <cell r="M300">
            <v>15</v>
          </cell>
          <cell r="P300">
            <v>0.13819999999999999</v>
          </cell>
          <cell r="Q300">
            <v>1366.4631999999999</v>
          </cell>
          <cell r="R300">
            <v>2109.8191808000001</v>
          </cell>
          <cell r="S300">
            <v>1.544</v>
          </cell>
          <cell r="T300">
            <v>2109.8200000000002</v>
          </cell>
        </row>
        <row r="301">
          <cell r="G301">
            <v>322537</v>
          </cell>
          <cell r="H301">
            <v>1</v>
          </cell>
          <cell r="I301">
            <v>43.33</v>
          </cell>
          <cell r="K301">
            <v>141.6891</v>
          </cell>
          <cell r="L301">
            <v>18</v>
          </cell>
          <cell r="M301">
            <v>1.3499999999999999</v>
          </cell>
          <cell r="P301">
            <v>0.13819999999999999</v>
          </cell>
          <cell r="Q301">
            <v>143.1773</v>
          </cell>
          <cell r="R301">
            <v>218.33106476999998</v>
          </cell>
          <cell r="S301">
            <v>1.5248999999999999</v>
          </cell>
          <cell r="T301">
            <v>218.33</v>
          </cell>
        </row>
        <row r="302">
          <cell r="G302">
            <v>322538</v>
          </cell>
          <cell r="H302">
            <v>1</v>
          </cell>
          <cell r="I302">
            <v>429.07</v>
          </cell>
          <cell r="K302">
            <v>1403.0589</v>
          </cell>
          <cell r="L302">
            <v>200</v>
          </cell>
          <cell r="M302">
            <v>15</v>
          </cell>
          <cell r="P302">
            <v>0.13819999999999999</v>
          </cell>
          <cell r="Q302">
            <v>1418.1971000000001</v>
          </cell>
          <cell r="R302">
            <v>2162.6087577900003</v>
          </cell>
          <cell r="S302">
            <v>1.5248999999999999</v>
          </cell>
          <cell r="T302">
            <v>2162.61</v>
          </cell>
        </row>
        <row r="303">
          <cell r="K303">
            <v>0</v>
          </cell>
          <cell r="L303">
            <v>0</v>
          </cell>
          <cell r="M303">
            <v>0</v>
          </cell>
          <cell r="P303">
            <v>0.13819999999999999</v>
          </cell>
          <cell r="Q303">
            <v>0.13819999999999999</v>
          </cell>
          <cell r="R303">
            <v>0.21074117999999997</v>
          </cell>
          <cell r="S303">
            <v>1.5248999999999999</v>
          </cell>
          <cell r="T303">
            <v>0.21</v>
          </cell>
        </row>
        <row r="304">
          <cell r="G304">
            <v>322843</v>
          </cell>
          <cell r="H304">
            <v>1</v>
          </cell>
          <cell r="I304">
            <v>131.94</v>
          </cell>
          <cell r="K304">
            <v>431.44380000000001</v>
          </cell>
          <cell r="L304">
            <v>18</v>
          </cell>
          <cell r="M304">
            <v>1.3499999999999999</v>
          </cell>
          <cell r="P304">
            <v>0.13819999999999999</v>
          </cell>
          <cell r="Q304">
            <v>432.93200000000002</v>
          </cell>
          <cell r="R304">
            <v>660.17800679999993</v>
          </cell>
          <cell r="S304">
            <v>1.5248999999999999</v>
          </cell>
          <cell r="T304">
            <v>660.18</v>
          </cell>
        </row>
        <row r="305">
          <cell r="G305">
            <v>322838</v>
          </cell>
          <cell r="H305">
            <v>1</v>
          </cell>
          <cell r="I305">
            <v>1167.3800000000001</v>
          </cell>
          <cell r="K305">
            <v>3817.3326000000002</v>
          </cell>
          <cell r="L305">
            <v>200</v>
          </cell>
          <cell r="M305">
            <v>15</v>
          </cell>
          <cell r="P305">
            <v>0.13819999999999999</v>
          </cell>
          <cell r="Q305">
            <v>3832.4708000000001</v>
          </cell>
          <cell r="R305">
            <v>5844.1347229200001</v>
          </cell>
          <cell r="S305">
            <v>1.5248999999999999</v>
          </cell>
          <cell r="T305">
            <v>5844.13</v>
          </cell>
        </row>
        <row r="306">
          <cell r="G306">
            <v>322839</v>
          </cell>
          <cell r="H306">
            <v>1</v>
          </cell>
          <cell r="I306">
            <v>138.85</v>
          </cell>
          <cell r="K306">
            <v>454.03949999999998</v>
          </cell>
          <cell r="L306">
            <v>18</v>
          </cell>
          <cell r="M306">
            <v>1.3499999999999999</v>
          </cell>
          <cell r="P306">
            <v>0.13819999999999999</v>
          </cell>
          <cell r="Q306">
            <v>455.52769999999998</v>
          </cell>
          <cell r="R306">
            <v>694.63418972999989</v>
          </cell>
          <cell r="S306">
            <v>1.5248999999999999</v>
          </cell>
          <cell r="T306">
            <v>694.63</v>
          </cell>
        </row>
        <row r="307">
          <cell r="G307">
            <v>322834</v>
          </cell>
          <cell r="H307">
            <v>1</v>
          </cell>
          <cell r="I307">
            <v>1228.58</v>
          </cell>
          <cell r="K307">
            <v>4017.4566</v>
          </cell>
          <cell r="L307">
            <v>200</v>
          </cell>
          <cell r="M307">
            <v>15</v>
          </cell>
          <cell r="P307">
            <v>0.13819999999999999</v>
          </cell>
          <cell r="Q307">
            <v>4032.5947999999999</v>
          </cell>
          <cell r="R307">
            <v>6149.3038105199994</v>
          </cell>
          <cell r="S307">
            <v>1.5248999999999999</v>
          </cell>
          <cell r="T307">
            <v>6149.3</v>
          </cell>
        </row>
        <row r="308">
          <cell r="G308">
            <v>322840</v>
          </cell>
          <cell r="H308">
            <v>1</v>
          </cell>
          <cell r="I308">
            <v>189.99</v>
          </cell>
          <cell r="K308">
            <v>621.26729999999998</v>
          </cell>
          <cell r="L308">
            <v>18</v>
          </cell>
          <cell r="M308">
            <v>1.3499999999999999</v>
          </cell>
          <cell r="P308">
            <v>0.13819999999999999</v>
          </cell>
          <cell r="Q308">
            <v>622.75549999999998</v>
          </cell>
          <cell r="R308">
            <v>949.63986194999995</v>
          </cell>
          <cell r="S308">
            <v>1.5248999999999999</v>
          </cell>
          <cell r="T308">
            <v>949.64</v>
          </cell>
        </row>
        <row r="309">
          <cell r="G309">
            <v>322835</v>
          </cell>
          <cell r="H309">
            <v>1</v>
          </cell>
          <cell r="I309">
            <v>1679.81</v>
          </cell>
          <cell r="K309">
            <v>5492.9786999999997</v>
          </cell>
          <cell r="L309">
            <v>200</v>
          </cell>
          <cell r="M309">
            <v>15</v>
          </cell>
          <cell r="P309">
            <v>0.13819999999999999</v>
          </cell>
          <cell r="Q309">
            <v>5508.1169</v>
          </cell>
          <cell r="R309">
            <v>8399.32746081</v>
          </cell>
          <cell r="S309">
            <v>1.5248999999999999</v>
          </cell>
          <cell r="T309">
            <v>8399.33</v>
          </cell>
        </row>
        <row r="310">
          <cell r="G310">
            <v>322570</v>
          </cell>
          <cell r="H310">
            <v>1</v>
          </cell>
          <cell r="I310">
            <v>87.44</v>
          </cell>
          <cell r="K310">
            <v>285.92879999999997</v>
          </cell>
          <cell r="L310">
            <v>18</v>
          </cell>
          <cell r="M310">
            <v>1.3499999999999999</v>
          </cell>
          <cell r="P310">
            <v>0.13819999999999999</v>
          </cell>
          <cell r="Q310">
            <v>287.41699999999997</v>
          </cell>
          <cell r="R310">
            <v>438.28218329999993</v>
          </cell>
          <cell r="S310">
            <v>1.5248999999999999</v>
          </cell>
          <cell r="T310">
            <v>438.28</v>
          </cell>
        </row>
        <row r="311">
          <cell r="G311">
            <v>322574</v>
          </cell>
          <cell r="H311">
            <v>1</v>
          </cell>
          <cell r="I311">
            <v>859.62</v>
          </cell>
          <cell r="K311">
            <v>2810.9574000000002</v>
          </cell>
          <cell r="L311">
            <v>200</v>
          </cell>
          <cell r="M311">
            <v>15</v>
          </cell>
          <cell r="P311">
            <v>0.13819999999999999</v>
          </cell>
          <cell r="Q311">
            <v>2826.0956000000001</v>
          </cell>
          <cell r="R311">
            <v>4309.5131804399998</v>
          </cell>
          <cell r="S311">
            <v>1.5248999999999999</v>
          </cell>
          <cell r="T311">
            <v>4309.51</v>
          </cell>
        </row>
        <row r="312">
          <cell r="G312">
            <v>322571</v>
          </cell>
          <cell r="H312">
            <v>1</v>
          </cell>
          <cell r="I312">
            <v>92.67</v>
          </cell>
          <cell r="K312">
            <v>303.03090000000003</v>
          </cell>
          <cell r="L312">
            <v>18</v>
          </cell>
          <cell r="M312">
            <v>1.3499999999999999</v>
          </cell>
          <cell r="P312">
            <v>0.13819999999999999</v>
          </cell>
          <cell r="Q312">
            <v>304.51910000000004</v>
          </cell>
          <cell r="R312">
            <v>464.36117559000002</v>
          </cell>
          <cell r="S312">
            <v>1.5248999999999999</v>
          </cell>
          <cell r="T312">
            <v>464.36</v>
          </cell>
        </row>
        <row r="313">
          <cell r="G313">
            <v>322575</v>
          </cell>
          <cell r="H313">
            <v>1</v>
          </cell>
          <cell r="I313">
            <v>939.51</v>
          </cell>
          <cell r="J313">
            <v>7268</v>
          </cell>
          <cell r="K313">
            <v>277.63759999999996</v>
          </cell>
          <cell r="L313">
            <v>200</v>
          </cell>
          <cell r="M313">
            <v>15</v>
          </cell>
          <cell r="P313">
            <v>0.13819999999999999</v>
          </cell>
          <cell r="Q313">
            <v>292.77579999999995</v>
          </cell>
          <cell r="R313">
            <v>446.45381741999989</v>
          </cell>
          <cell r="S313">
            <v>1.5248999999999999</v>
          </cell>
          <cell r="T313">
            <v>446.45</v>
          </cell>
        </row>
        <row r="314">
          <cell r="G314">
            <v>322596</v>
          </cell>
          <cell r="H314">
            <v>1</v>
          </cell>
          <cell r="I314">
            <v>110.33</v>
          </cell>
          <cell r="K314">
            <v>360.77909999999997</v>
          </cell>
          <cell r="L314">
            <v>18</v>
          </cell>
          <cell r="M314">
            <v>1.3499999999999999</v>
          </cell>
          <cell r="P314">
            <v>0.13819999999999999</v>
          </cell>
          <cell r="Q314">
            <v>362.26729999999998</v>
          </cell>
          <cell r="R314">
            <v>552.42140576999998</v>
          </cell>
          <cell r="S314">
            <v>1.5248999999999999</v>
          </cell>
          <cell r="T314">
            <v>552.41999999999996</v>
          </cell>
        </row>
        <row r="315">
          <cell r="G315">
            <v>322597</v>
          </cell>
          <cell r="H315">
            <v>1</v>
          </cell>
          <cell r="I315">
            <v>1122.07</v>
          </cell>
          <cell r="K315">
            <v>3669.1688999999997</v>
          </cell>
          <cell r="L315">
            <v>200</v>
          </cell>
          <cell r="M315">
            <v>15</v>
          </cell>
          <cell r="P315">
            <v>0.13819999999999999</v>
          </cell>
          <cell r="Q315">
            <v>3684.3070999999995</v>
          </cell>
          <cell r="R315">
            <v>5618.199896789999</v>
          </cell>
          <cell r="S315">
            <v>1.5248999999999999</v>
          </cell>
          <cell r="T315">
            <v>5618.2</v>
          </cell>
        </row>
        <row r="316">
          <cell r="G316">
            <v>322598</v>
          </cell>
          <cell r="H316">
            <v>1</v>
          </cell>
          <cell r="I316">
            <v>127</v>
          </cell>
          <cell r="K316">
            <v>415.29</v>
          </cell>
          <cell r="L316">
            <v>18</v>
          </cell>
          <cell r="M316">
            <v>1.3499999999999999</v>
          </cell>
          <cell r="P316">
            <v>0.13819999999999999</v>
          </cell>
          <cell r="Q316">
            <v>416.77820000000003</v>
          </cell>
          <cell r="R316">
            <v>635.54507718000002</v>
          </cell>
          <cell r="S316">
            <v>1.5248999999999999</v>
          </cell>
          <cell r="T316">
            <v>635.54999999999995</v>
          </cell>
        </row>
        <row r="317">
          <cell r="G317">
            <v>322599</v>
          </cell>
          <cell r="H317">
            <v>1</v>
          </cell>
          <cell r="I317">
            <v>1297.18</v>
          </cell>
          <cell r="K317">
            <v>4241.7786000000006</v>
          </cell>
          <cell r="L317">
            <v>200</v>
          </cell>
          <cell r="M317">
            <v>15</v>
          </cell>
          <cell r="P317">
            <v>0.13819999999999999</v>
          </cell>
          <cell r="Q317">
            <v>4256.9168000000009</v>
          </cell>
          <cell r="R317">
            <v>6491.3724283200008</v>
          </cell>
          <cell r="S317">
            <v>1.5248999999999999</v>
          </cell>
          <cell r="T317">
            <v>6491.37</v>
          </cell>
        </row>
        <row r="318">
          <cell r="G318">
            <v>322600</v>
          </cell>
          <cell r="H318">
            <v>1</v>
          </cell>
          <cell r="I318">
            <v>141.88999999999999</v>
          </cell>
          <cell r="K318">
            <v>463.98029999999994</v>
          </cell>
          <cell r="L318">
            <v>18</v>
          </cell>
          <cell r="M318">
            <v>1.3499999999999999</v>
          </cell>
          <cell r="P318">
            <v>0.13819999999999999</v>
          </cell>
          <cell r="Q318">
            <v>465.46849999999995</v>
          </cell>
          <cell r="R318">
            <v>709.79291564999994</v>
          </cell>
          <cell r="S318">
            <v>1.5248999999999999</v>
          </cell>
          <cell r="T318">
            <v>709.79</v>
          </cell>
        </row>
        <row r="319">
          <cell r="G319">
            <v>322601</v>
          </cell>
          <cell r="H319">
            <v>1</v>
          </cell>
          <cell r="I319">
            <v>1453.51</v>
          </cell>
          <cell r="K319">
            <v>4752.9777000000004</v>
          </cell>
          <cell r="L319">
            <v>200</v>
          </cell>
          <cell r="M319">
            <v>15</v>
          </cell>
          <cell r="P319">
            <v>0.13819999999999999</v>
          </cell>
          <cell r="Q319">
            <v>4768.1159000000007</v>
          </cell>
          <cell r="R319">
            <v>7270.8999359100007</v>
          </cell>
          <cell r="S319">
            <v>1.5248999999999999</v>
          </cell>
          <cell r="T319">
            <v>7270.9</v>
          </cell>
        </row>
        <row r="320">
          <cell r="G320">
            <v>322572</v>
          </cell>
          <cell r="H320">
            <v>1</v>
          </cell>
          <cell r="I320">
            <v>36.33</v>
          </cell>
          <cell r="K320">
            <v>118.7991</v>
          </cell>
          <cell r="L320">
            <v>18</v>
          </cell>
          <cell r="M320">
            <v>1.3499999999999999</v>
          </cell>
          <cell r="P320">
            <v>0.13819999999999999</v>
          </cell>
          <cell r="Q320">
            <v>120.28729999999999</v>
          </cell>
          <cell r="R320">
            <v>183.42610376999997</v>
          </cell>
          <cell r="S320">
            <v>1.5248999999999999</v>
          </cell>
          <cell r="T320">
            <v>183.43</v>
          </cell>
        </row>
        <row r="321">
          <cell r="G321">
            <v>322576</v>
          </cell>
          <cell r="H321">
            <v>1</v>
          </cell>
          <cell r="I321">
            <v>358.96</v>
          </cell>
          <cell r="K321">
            <v>1173.7991999999999</v>
          </cell>
          <cell r="L321">
            <v>200</v>
          </cell>
          <cell r="M321">
            <v>15</v>
          </cell>
          <cell r="P321">
            <v>0.13819999999999999</v>
          </cell>
          <cell r="Q321">
            <v>1188.9374</v>
          </cell>
          <cell r="R321">
            <v>1813.0106412600001</v>
          </cell>
          <cell r="S321">
            <v>1.5248999999999999</v>
          </cell>
          <cell r="T321">
            <v>1813.01</v>
          </cell>
        </row>
        <row r="322">
          <cell r="G322">
            <v>322573</v>
          </cell>
          <cell r="H322">
            <v>1</v>
          </cell>
          <cell r="I322">
            <v>38.22</v>
          </cell>
          <cell r="K322">
            <v>124.9794</v>
          </cell>
          <cell r="L322">
            <v>18</v>
          </cell>
          <cell r="M322">
            <v>1.3499999999999999</v>
          </cell>
          <cell r="P322">
            <v>0.13819999999999999</v>
          </cell>
          <cell r="Q322">
            <v>126.46759999999999</v>
          </cell>
          <cell r="R322">
            <v>192.85044323999998</v>
          </cell>
          <cell r="S322">
            <v>1.5248999999999999</v>
          </cell>
          <cell r="T322">
            <v>192.85</v>
          </cell>
        </row>
        <row r="323">
          <cell r="G323">
            <v>322577</v>
          </cell>
          <cell r="H323">
            <v>1</v>
          </cell>
          <cell r="I323">
            <v>378.07</v>
          </cell>
          <cell r="K323">
            <v>1236.2889</v>
          </cell>
          <cell r="L323">
            <v>200</v>
          </cell>
          <cell r="M323">
            <v>15</v>
          </cell>
          <cell r="P323">
            <v>0.13819999999999999</v>
          </cell>
          <cell r="Q323">
            <v>1251.4271000000001</v>
          </cell>
          <cell r="R323">
            <v>1908.30118479</v>
          </cell>
          <cell r="S323">
            <v>1.5248999999999999</v>
          </cell>
          <cell r="T323">
            <v>1908.3</v>
          </cell>
        </row>
        <row r="324">
          <cell r="G324">
            <v>322602</v>
          </cell>
          <cell r="H324">
            <v>1</v>
          </cell>
          <cell r="I324">
            <v>39.89</v>
          </cell>
          <cell r="K324">
            <v>130.44030000000001</v>
          </cell>
          <cell r="L324">
            <v>18</v>
          </cell>
          <cell r="M324">
            <v>1.3499999999999999</v>
          </cell>
          <cell r="P324">
            <v>0.13819999999999999</v>
          </cell>
          <cell r="Q324">
            <v>131.92850000000001</v>
          </cell>
          <cell r="R324">
            <v>201.17776965000002</v>
          </cell>
          <cell r="S324">
            <v>1.5248999999999999</v>
          </cell>
          <cell r="T324">
            <v>201.18</v>
          </cell>
        </row>
        <row r="325">
          <cell r="G325">
            <v>322603</v>
          </cell>
          <cell r="H325">
            <v>1</v>
          </cell>
          <cell r="I325">
            <v>395.96</v>
          </cell>
          <cell r="K325">
            <v>1294.7891999999999</v>
          </cell>
          <cell r="L325">
            <v>200</v>
          </cell>
          <cell r="M325">
            <v>15</v>
          </cell>
          <cell r="P325">
            <v>0.13819999999999999</v>
          </cell>
          <cell r="Q325">
            <v>1309.9274</v>
          </cell>
          <cell r="R325">
            <v>1997.50829226</v>
          </cell>
          <cell r="S325">
            <v>1.5248999999999999</v>
          </cell>
          <cell r="T325">
            <v>1997.51</v>
          </cell>
        </row>
        <row r="326">
          <cell r="G326">
            <v>322604</v>
          </cell>
          <cell r="H326">
            <v>1</v>
          </cell>
          <cell r="I326">
            <v>43.33</v>
          </cell>
          <cell r="K326">
            <v>141.6891</v>
          </cell>
          <cell r="L326">
            <v>18</v>
          </cell>
          <cell r="M326">
            <v>1.3499999999999999</v>
          </cell>
          <cell r="P326">
            <v>0.13819999999999999</v>
          </cell>
          <cell r="Q326">
            <v>143.1773</v>
          </cell>
          <cell r="R326">
            <v>218.33106476999998</v>
          </cell>
          <cell r="S326">
            <v>1.5248999999999999</v>
          </cell>
          <cell r="T326">
            <v>218.33</v>
          </cell>
        </row>
        <row r="327">
          <cell r="G327">
            <v>322605</v>
          </cell>
          <cell r="H327">
            <v>1</v>
          </cell>
          <cell r="I327">
            <v>418.73</v>
          </cell>
          <cell r="K327">
            <v>1369.2471</v>
          </cell>
          <cell r="L327">
            <v>200</v>
          </cell>
          <cell r="M327">
            <v>15</v>
          </cell>
          <cell r="P327">
            <v>0.13819999999999999</v>
          </cell>
          <cell r="Q327">
            <v>1384.3853000000001</v>
          </cell>
          <cell r="R327">
            <v>2111.0491439699999</v>
          </cell>
          <cell r="S327">
            <v>1.5248999999999999</v>
          </cell>
          <cell r="T327">
            <v>2111.0500000000002</v>
          </cell>
        </row>
        <row r="328">
          <cell r="G328">
            <v>322606</v>
          </cell>
          <cell r="H328">
            <v>1</v>
          </cell>
          <cell r="I328">
            <v>44.22</v>
          </cell>
          <cell r="K328">
            <v>144.5994</v>
          </cell>
          <cell r="L328">
            <v>18</v>
          </cell>
          <cell r="M328">
            <v>1.3499999999999999</v>
          </cell>
          <cell r="P328">
            <v>0.13819999999999999</v>
          </cell>
          <cell r="Q328">
            <v>146.08760000000001</v>
          </cell>
          <cell r="R328">
            <v>222.76898124000002</v>
          </cell>
          <cell r="S328">
            <v>1.5248999999999999</v>
          </cell>
          <cell r="T328">
            <v>222.77</v>
          </cell>
        </row>
        <row r="329">
          <cell r="G329">
            <v>322607</v>
          </cell>
          <cell r="H329">
            <v>1</v>
          </cell>
          <cell r="I329">
            <v>459.4</v>
          </cell>
          <cell r="K329">
            <v>1502.2379999999998</v>
          </cell>
          <cell r="L329">
            <v>200</v>
          </cell>
          <cell r="M329">
            <v>15</v>
          </cell>
          <cell r="P329">
            <v>0.13819999999999999</v>
          </cell>
          <cell r="Q329">
            <v>1517.3761999999999</v>
          </cell>
          <cell r="R329">
            <v>2313.8469673799996</v>
          </cell>
          <cell r="S329">
            <v>1.5248999999999999</v>
          </cell>
          <cell r="T329">
            <v>2313.85</v>
          </cell>
        </row>
        <row r="330">
          <cell r="K330">
            <v>0</v>
          </cell>
          <cell r="L330">
            <v>0</v>
          </cell>
          <cell r="M330">
            <v>0</v>
          </cell>
          <cell r="P330">
            <v>0.13819999999999999</v>
          </cell>
          <cell r="Q330">
            <v>0.13819999999999999</v>
          </cell>
          <cell r="R330">
            <v>0.21074117999999997</v>
          </cell>
          <cell r="S330">
            <v>1.5248999999999999</v>
          </cell>
          <cell r="T330">
            <v>0.21</v>
          </cell>
        </row>
        <row r="331">
          <cell r="G331">
            <v>322799</v>
          </cell>
          <cell r="I331">
            <v>351.86</v>
          </cell>
          <cell r="J331">
            <v>17200</v>
          </cell>
          <cell r="K331">
            <v>657.04</v>
          </cell>
          <cell r="L331">
            <v>200</v>
          </cell>
          <cell r="M331">
            <v>15</v>
          </cell>
          <cell r="P331">
            <v>0.13819999999999999</v>
          </cell>
          <cell r="Q331">
            <v>672.17819999999995</v>
          </cell>
          <cell r="R331">
            <v>1209.92076</v>
          </cell>
          <cell r="S331">
            <v>1.8</v>
          </cell>
          <cell r="T331">
            <v>1209.92</v>
          </cell>
        </row>
        <row r="332">
          <cell r="G332">
            <v>322885</v>
          </cell>
          <cell r="H332">
            <v>1</v>
          </cell>
          <cell r="I332">
            <v>1608.18</v>
          </cell>
          <cell r="K332">
            <v>5258.7485999999999</v>
          </cell>
          <cell r="L332" t="str">
            <v>1000л</v>
          </cell>
          <cell r="M332" t="e">
            <v>#VALUE!</v>
          </cell>
          <cell r="P332">
            <v>0.13819999999999999</v>
          </cell>
          <cell r="Q332" t="e">
            <v>#VALUE!</v>
          </cell>
          <cell r="R332" t="e">
            <v>#VALUE!</v>
          </cell>
          <cell r="S332">
            <v>1.5248999999999999</v>
          </cell>
          <cell r="T332" t="e">
            <v>#VALUE!</v>
          </cell>
        </row>
        <row r="333">
          <cell r="K333">
            <v>0</v>
          </cell>
          <cell r="L333">
            <v>0</v>
          </cell>
          <cell r="M333">
            <v>0</v>
          </cell>
          <cell r="P333">
            <v>0.13819999999999999</v>
          </cell>
          <cell r="Q333">
            <v>0.13819999999999999</v>
          </cell>
          <cell r="R333">
            <v>0.21074117999999997</v>
          </cell>
          <cell r="S333">
            <v>1.5248999999999999</v>
          </cell>
          <cell r="T333">
            <v>0.21</v>
          </cell>
        </row>
        <row r="334">
          <cell r="G334">
            <v>322802</v>
          </cell>
          <cell r="H334">
            <v>1</v>
          </cell>
          <cell r="I334">
            <v>739.94</v>
          </cell>
          <cell r="K334">
            <v>2419.6038000000003</v>
          </cell>
          <cell r="L334">
            <v>200</v>
          </cell>
          <cell r="M334">
            <v>15</v>
          </cell>
          <cell r="N334">
            <v>103</v>
          </cell>
          <cell r="O334">
            <v>9.09</v>
          </cell>
          <cell r="P334">
            <v>0.13819999999999999</v>
          </cell>
          <cell r="Q334">
            <v>2546.8320000000003</v>
          </cell>
          <cell r="R334">
            <v>3896.6529600000008</v>
          </cell>
          <cell r="S334">
            <v>1.53</v>
          </cell>
          <cell r="T334">
            <v>3896.65</v>
          </cell>
        </row>
        <row r="335">
          <cell r="G335">
            <v>322953</v>
          </cell>
          <cell r="H335">
            <v>1</v>
          </cell>
          <cell r="I335">
            <v>3380.64</v>
          </cell>
          <cell r="K335">
            <v>11054.692799999999</v>
          </cell>
          <cell r="L335">
            <v>900</v>
          </cell>
          <cell r="M335">
            <v>67.5</v>
          </cell>
          <cell r="N335">
            <v>463.5</v>
          </cell>
          <cell r="O335">
            <v>40.905000000000001</v>
          </cell>
          <cell r="P335">
            <v>0.13819999999999999</v>
          </cell>
          <cell r="Q335">
            <v>11626.735999999999</v>
          </cell>
          <cell r="R335">
            <v>17729.609726399998</v>
          </cell>
          <cell r="S335">
            <v>1.5248999999999999</v>
          </cell>
          <cell r="T335">
            <v>17729.61</v>
          </cell>
        </row>
        <row r="336">
          <cell r="K336">
            <v>0</v>
          </cell>
          <cell r="L336">
            <v>0</v>
          </cell>
          <cell r="M336">
            <v>0</v>
          </cell>
          <cell r="P336">
            <v>0.13819999999999999</v>
          </cell>
          <cell r="Q336">
            <v>0.13819999999999999</v>
          </cell>
          <cell r="R336">
            <v>0.21074117999999997</v>
          </cell>
          <cell r="S336">
            <v>1.5248999999999999</v>
          </cell>
          <cell r="T336">
            <v>0.21</v>
          </cell>
        </row>
        <row r="337">
          <cell r="G337">
            <v>322678</v>
          </cell>
          <cell r="H337">
            <v>1</v>
          </cell>
          <cell r="I337">
            <v>39.56</v>
          </cell>
          <cell r="K337">
            <v>129.3612</v>
          </cell>
          <cell r="L337">
            <v>18</v>
          </cell>
          <cell r="M337">
            <v>1.3499999999999999</v>
          </cell>
          <cell r="P337">
            <v>0.13819999999999999</v>
          </cell>
          <cell r="Q337">
            <v>130.8494</v>
          </cell>
          <cell r="R337">
            <v>199.53225006</v>
          </cell>
          <cell r="S337">
            <v>1.5248999999999999</v>
          </cell>
          <cell r="T337">
            <v>199.53</v>
          </cell>
        </row>
        <row r="338">
          <cell r="G338">
            <v>322679</v>
          </cell>
          <cell r="H338">
            <v>1</v>
          </cell>
          <cell r="I338">
            <v>386.07</v>
          </cell>
          <cell r="K338">
            <v>1262.4489000000001</v>
          </cell>
          <cell r="L338">
            <v>200</v>
          </cell>
          <cell r="M338">
            <v>15</v>
          </cell>
          <cell r="P338">
            <v>0.13819999999999999</v>
          </cell>
          <cell r="Q338">
            <v>1277.5871000000002</v>
          </cell>
          <cell r="R338">
            <v>1948.1925687900002</v>
          </cell>
          <cell r="S338">
            <v>1.5248999999999999</v>
          </cell>
          <cell r="T338">
            <v>1948.19</v>
          </cell>
        </row>
        <row r="339">
          <cell r="G339">
            <v>322672</v>
          </cell>
          <cell r="H339">
            <v>1</v>
          </cell>
          <cell r="I339">
            <v>38.44</v>
          </cell>
          <cell r="K339">
            <v>125.69879999999999</v>
          </cell>
          <cell r="L339">
            <v>18</v>
          </cell>
          <cell r="M339">
            <v>1.3499999999999999</v>
          </cell>
          <cell r="P339">
            <v>0.13819999999999999</v>
          </cell>
          <cell r="Q339">
            <v>127.18699999999998</v>
          </cell>
          <cell r="R339">
            <v>193.94745629999997</v>
          </cell>
          <cell r="S339">
            <v>1.5248999999999999</v>
          </cell>
          <cell r="T339">
            <v>193.95</v>
          </cell>
        </row>
        <row r="340">
          <cell r="G340">
            <v>322673</v>
          </cell>
          <cell r="H340">
            <v>1</v>
          </cell>
          <cell r="I340">
            <v>375.29</v>
          </cell>
          <cell r="K340">
            <v>1227.1983</v>
          </cell>
          <cell r="L340">
            <v>200</v>
          </cell>
          <cell r="M340">
            <v>15</v>
          </cell>
          <cell r="P340">
            <v>0.13819999999999999</v>
          </cell>
          <cell r="Q340">
            <v>1242.3365000000001</v>
          </cell>
          <cell r="R340">
            <v>1894.4389288500001</v>
          </cell>
          <cell r="S340">
            <v>1.5248999999999999</v>
          </cell>
          <cell r="T340">
            <v>1894.44</v>
          </cell>
        </row>
        <row r="341">
          <cell r="K341">
            <v>0</v>
          </cell>
          <cell r="L341">
            <v>0</v>
          </cell>
          <cell r="M341">
            <v>0</v>
          </cell>
          <cell r="P341">
            <v>0.13819999999999999</v>
          </cell>
          <cell r="Q341">
            <v>0.13819999999999999</v>
          </cell>
          <cell r="R341">
            <v>0.21074117999999997</v>
          </cell>
          <cell r="S341">
            <v>1.5248999999999999</v>
          </cell>
          <cell r="T341">
            <v>0.21</v>
          </cell>
        </row>
        <row r="342">
          <cell r="G342">
            <v>322869</v>
          </cell>
          <cell r="H342">
            <v>1</v>
          </cell>
          <cell r="I342">
            <v>34.26</v>
          </cell>
          <cell r="K342">
            <v>112.03019999999999</v>
          </cell>
          <cell r="L342">
            <v>18</v>
          </cell>
          <cell r="M342">
            <v>1.3499999999999999</v>
          </cell>
          <cell r="P342">
            <v>0.13819999999999999</v>
          </cell>
          <cell r="Q342">
            <v>113.51839999999999</v>
          </cell>
          <cell r="R342">
            <v>173.10420815999996</v>
          </cell>
          <cell r="S342">
            <v>1.5248999999999999</v>
          </cell>
          <cell r="T342">
            <v>173.1</v>
          </cell>
        </row>
        <row r="343">
          <cell r="G343">
            <v>322870</v>
          </cell>
          <cell r="H343">
            <v>1</v>
          </cell>
          <cell r="I343">
            <v>297.63</v>
          </cell>
          <cell r="K343">
            <v>973.25009999999997</v>
          </cell>
          <cell r="L343">
            <v>200</v>
          </cell>
          <cell r="M343">
            <v>15</v>
          </cell>
          <cell r="P343">
            <v>0.13819999999999999</v>
          </cell>
          <cell r="Q343">
            <v>988.38829999999996</v>
          </cell>
          <cell r="R343">
            <v>1507.1933186699998</v>
          </cell>
          <cell r="S343">
            <v>1.5248999999999999</v>
          </cell>
          <cell r="T343">
            <v>1507.19</v>
          </cell>
        </row>
        <row r="344">
          <cell r="G344">
            <v>322877</v>
          </cell>
          <cell r="H344">
            <v>1</v>
          </cell>
          <cell r="I344">
            <v>35.9</v>
          </cell>
          <cell r="K344">
            <v>117.393</v>
          </cell>
          <cell r="L344">
            <v>18</v>
          </cell>
          <cell r="M344">
            <v>1.3499999999999999</v>
          </cell>
          <cell r="P344">
            <v>0.13819999999999999</v>
          </cell>
          <cell r="Q344">
            <v>118.88119999999999</v>
          </cell>
          <cell r="R344">
            <v>181.28194187999998</v>
          </cell>
          <cell r="S344">
            <v>1.5248999999999999</v>
          </cell>
          <cell r="T344">
            <v>181.28</v>
          </cell>
        </row>
        <row r="345">
          <cell r="G345">
            <v>322878</v>
          </cell>
          <cell r="H345">
            <v>1</v>
          </cell>
          <cell r="I345">
            <v>311.83</v>
          </cell>
          <cell r="K345">
            <v>1019.6840999999999</v>
          </cell>
          <cell r="L345">
            <v>200</v>
          </cell>
          <cell r="M345">
            <v>15</v>
          </cell>
          <cell r="P345">
            <v>0.13819999999999999</v>
          </cell>
          <cell r="Q345">
            <v>1034.8223</v>
          </cell>
          <cell r="R345">
            <v>1578.00052527</v>
          </cell>
          <cell r="S345">
            <v>1.5248999999999999</v>
          </cell>
          <cell r="T345">
            <v>1578</v>
          </cell>
        </row>
        <row r="346">
          <cell r="G346">
            <v>322871</v>
          </cell>
          <cell r="H346">
            <v>1</v>
          </cell>
          <cell r="I346">
            <v>37.32</v>
          </cell>
          <cell r="K346">
            <v>122.0364</v>
          </cell>
          <cell r="L346">
            <v>18</v>
          </cell>
          <cell r="M346">
            <v>1.3499999999999999</v>
          </cell>
          <cell r="P346">
            <v>0.13819999999999999</v>
          </cell>
          <cell r="Q346">
            <v>123.52459999999999</v>
          </cell>
          <cell r="R346">
            <v>188.36266253999997</v>
          </cell>
          <cell r="S346">
            <v>1.5248999999999999</v>
          </cell>
          <cell r="T346">
            <v>188.36</v>
          </cell>
        </row>
        <row r="347">
          <cell r="G347">
            <v>322872</v>
          </cell>
          <cell r="H347">
            <v>1</v>
          </cell>
          <cell r="I347">
            <v>324.14999999999998</v>
          </cell>
          <cell r="K347">
            <v>1059.9704999999999</v>
          </cell>
          <cell r="L347">
            <v>200</v>
          </cell>
          <cell r="M347">
            <v>15</v>
          </cell>
          <cell r="P347">
            <v>0.13819999999999999</v>
          </cell>
          <cell r="Q347">
            <v>1075.1087</v>
          </cell>
          <cell r="R347">
            <v>1639.43325663</v>
          </cell>
          <cell r="S347">
            <v>1.5248999999999999</v>
          </cell>
          <cell r="T347">
            <v>1639.43</v>
          </cell>
        </row>
        <row r="348">
          <cell r="G348">
            <v>322873</v>
          </cell>
          <cell r="H348">
            <v>1</v>
          </cell>
          <cell r="I348">
            <v>41.16</v>
          </cell>
          <cell r="K348">
            <v>134.5932</v>
          </cell>
          <cell r="L348">
            <v>18</v>
          </cell>
          <cell r="M348">
            <v>1.3499999999999999</v>
          </cell>
          <cell r="P348">
            <v>0.13819999999999999</v>
          </cell>
          <cell r="Q348">
            <v>136.0814</v>
          </cell>
          <cell r="R348">
            <v>207.51052686</v>
          </cell>
          <cell r="S348">
            <v>1.5248999999999999</v>
          </cell>
          <cell r="T348">
            <v>207.51</v>
          </cell>
        </row>
        <row r="349">
          <cell r="G349">
            <v>322874</v>
          </cell>
          <cell r="H349">
            <v>1</v>
          </cell>
          <cell r="I349">
            <v>357.37</v>
          </cell>
          <cell r="K349">
            <v>1168.5998999999999</v>
          </cell>
          <cell r="L349">
            <v>200</v>
          </cell>
          <cell r="M349">
            <v>15</v>
          </cell>
          <cell r="P349">
            <v>0.13819999999999999</v>
          </cell>
          <cell r="Q349">
            <v>1183.7381</v>
          </cell>
          <cell r="R349">
            <v>1805.08222869</v>
          </cell>
          <cell r="S349">
            <v>1.5248999999999999</v>
          </cell>
          <cell r="T349">
            <v>1805.08</v>
          </cell>
        </row>
        <row r="350">
          <cell r="G350">
            <v>322875</v>
          </cell>
          <cell r="H350">
            <v>1</v>
          </cell>
          <cell r="I350">
            <v>41.57</v>
          </cell>
          <cell r="K350">
            <v>135.93389999999999</v>
          </cell>
          <cell r="L350">
            <v>18</v>
          </cell>
          <cell r="M350">
            <v>1.3499999999999999</v>
          </cell>
          <cell r="P350">
            <v>0.13819999999999999</v>
          </cell>
          <cell r="Q350">
            <v>137.4221</v>
          </cell>
          <cell r="R350">
            <v>209.55496029</v>
          </cell>
          <cell r="S350">
            <v>1.5248999999999999</v>
          </cell>
          <cell r="T350">
            <v>209.55</v>
          </cell>
        </row>
        <row r="351">
          <cell r="G351">
            <v>322876</v>
          </cell>
          <cell r="H351">
            <v>1</v>
          </cell>
          <cell r="I351">
            <v>360.9</v>
          </cell>
          <cell r="K351">
            <v>1180.143</v>
          </cell>
          <cell r="L351">
            <v>200</v>
          </cell>
          <cell r="M351">
            <v>15</v>
          </cell>
          <cell r="P351">
            <v>0.13819999999999999</v>
          </cell>
          <cell r="Q351">
            <v>1195.2812000000001</v>
          </cell>
          <cell r="R351">
            <v>1822.68430188</v>
          </cell>
          <cell r="S351">
            <v>1.5248999999999999</v>
          </cell>
          <cell r="T351">
            <v>1822.68</v>
          </cell>
        </row>
        <row r="352">
          <cell r="G352">
            <v>322881</v>
          </cell>
          <cell r="H352">
            <v>1</v>
          </cell>
          <cell r="I352">
            <v>45.68</v>
          </cell>
          <cell r="K352">
            <v>149.37360000000001</v>
          </cell>
          <cell r="L352">
            <v>18</v>
          </cell>
          <cell r="M352">
            <v>1.3499999999999999</v>
          </cell>
          <cell r="P352">
            <v>0.13819999999999999</v>
          </cell>
          <cell r="Q352">
            <v>150.86180000000002</v>
          </cell>
          <cell r="R352">
            <v>230.04915882</v>
          </cell>
          <cell r="S352">
            <v>1.5248999999999999</v>
          </cell>
          <cell r="T352">
            <v>230.05</v>
          </cell>
        </row>
        <row r="353">
          <cell r="G353">
            <v>322882</v>
          </cell>
          <cell r="H353">
            <v>1</v>
          </cell>
          <cell r="I353">
            <v>396.64</v>
          </cell>
          <cell r="K353">
            <v>1297.0128</v>
          </cell>
          <cell r="L353">
            <v>200</v>
          </cell>
          <cell r="M353">
            <v>15</v>
          </cell>
          <cell r="P353">
            <v>0.13819999999999999</v>
          </cell>
          <cell r="Q353">
            <v>1312.1510000000001</v>
          </cell>
          <cell r="R353">
            <v>2000.8990599000001</v>
          </cell>
          <cell r="S353">
            <v>1.5248999999999999</v>
          </cell>
          <cell r="T353">
            <v>2000.9</v>
          </cell>
        </row>
        <row r="354">
          <cell r="K354">
            <v>0</v>
          </cell>
          <cell r="L354">
            <v>0</v>
          </cell>
          <cell r="M354">
            <v>0</v>
          </cell>
          <cell r="P354">
            <v>0.13819999999999999</v>
          </cell>
          <cell r="Q354">
            <v>0.13819999999999999</v>
          </cell>
          <cell r="R354">
            <v>0.21074117999999997</v>
          </cell>
          <cell r="S354">
            <v>1.5248999999999999</v>
          </cell>
          <cell r="T354">
            <v>0.21</v>
          </cell>
        </row>
        <row r="355">
          <cell r="G355">
            <v>322894</v>
          </cell>
          <cell r="H355">
            <v>1</v>
          </cell>
          <cell r="I355">
            <v>77.95</v>
          </cell>
          <cell r="K355">
            <v>254.8965</v>
          </cell>
          <cell r="L355">
            <v>18</v>
          </cell>
          <cell r="M355">
            <v>1.3499999999999999</v>
          </cell>
          <cell r="P355">
            <v>0.13819999999999999</v>
          </cell>
          <cell r="Q355">
            <v>256.38470000000001</v>
          </cell>
          <cell r="R355">
            <v>390.96102903000002</v>
          </cell>
          <cell r="S355">
            <v>1.5248999999999999</v>
          </cell>
          <cell r="T355">
            <v>390.96</v>
          </cell>
        </row>
        <row r="356">
          <cell r="G356">
            <v>322895</v>
          </cell>
          <cell r="H356">
            <v>1</v>
          </cell>
          <cell r="I356">
            <v>676.34</v>
          </cell>
          <cell r="K356">
            <v>2211.6318000000001</v>
          </cell>
          <cell r="L356">
            <v>200</v>
          </cell>
          <cell r="M356">
            <v>15</v>
          </cell>
          <cell r="P356">
            <v>0.13819999999999999</v>
          </cell>
          <cell r="Q356">
            <v>2226.77</v>
          </cell>
          <cell r="R356">
            <v>3395.6015729999999</v>
          </cell>
          <cell r="S356">
            <v>1.5248999999999999</v>
          </cell>
          <cell r="T356">
            <v>3395.6</v>
          </cell>
        </row>
        <row r="357">
          <cell r="G357">
            <v>322886</v>
          </cell>
          <cell r="H357">
            <v>1</v>
          </cell>
          <cell r="I357">
            <v>43.72</v>
          </cell>
          <cell r="K357">
            <v>142.96439999999998</v>
          </cell>
          <cell r="L357">
            <v>18</v>
          </cell>
          <cell r="M357">
            <v>1.3499999999999999</v>
          </cell>
          <cell r="P357">
            <v>0.13819999999999999</v>
          </cell>
          <cell r="Q357">
            <v>144.45259999999999</v>
          </cell>
          <cell r="R357">
            <v>220.27576973999999</v>
          </cell>
          <cell r="S357">
            <v>1.5248999999999999</v>
          </cell>
          <cell r="T357">
            <v>220.28</v>
          </cell>
        </row>
        <row r="358">
          <cell r="G358">
            <v>322887</v>
          </cell>
          <cell r="H358">
            <v>1</v>
          </cell>
          <cell r="I358">
            <v>390.94</v>
          </cell>
          <cell r="K358">
            <v>1278.3738000000001</v>
          </cell>
          <cell r="L358">
            <v>200</v>
          </cell>
          <cell r="M358">
            <v>15</v>
          </cell>
          <cell r="P358">
            <v>0.13819999999999999</v>
          </cell>
          <cell r="Q358">
            <v>1293.5120000000002</v>
          </cell>
          <cell r="R358">
            <v>1972.4764488000001</v>
          </cell>
          <cell r="S358">
            <v>1.5248999999999999</v>
          </cell>
          <cell r="T358">
            <v>1972.48</v>
          </cell>
        </row>
        <row r="359">
          <cell r="K359">
            <v>0</v>
          </cell>
          <cell r="L359">
            <v>0</v>
          </cell>
          <cell r="M359">
            <v>0</v>
          </cell>
          <cell r="P359">
            <v>0.13819999999999999</v>
          </cell>
          <cell r="Q359">
            <v>0.13819999999999999</v>
          </cell>
          <cell r="R359">
            <v>0.21074117999999997</v>
          </cell>
          <cell r="S359">
            <v>1.5248999999999999</v>
          </cell>
          <cell r="T359">
            <v>0.21</v>
          </cell>
        </row>
        <row r="360">
          <cell r="G360">
            <v>322888</v>
          </cell>
          <cell r="H360">
            <v>1</v>
          </cell>
          <cell r="I360">
            <v>30.87</v>
          </cell>
          <cell r="K360">
            <v>100.9449</v>
          </cell>
          <cell r="L360">
            <v>18</v>
          </cell>
          <cell r="M360">
            <v>1.3499999999999999</v>
          </cell>
          <cell r="P360">
            <v>0.13819999999999999</v>
          </cell>
          <cell r="Q360">
            <v>102.4331</v>
          </cell>
          <cell r="R360">
            <v>156.20023418999997</v>
          </cell>
          <cell r="S360">
            <v>1.5248999999999999</v>
          </cell>
          <cell r="T360">
            <v>156.19999999999999</v>
          </cell>
        </row>
        <row r="361">
          <cell r="G361">
            <v>322889</v>
          </cell>
          <cell r="H361">
            <v>1</v>
          </cell>
          <cell r="I361">
            <v>269.07</v>
          </cell>
          <cell r="K361">
            <v>879.85889999999995</v>
          </cell>
          <cell r="L361">
            <v>200</v>
          </cell>
          <cell r="M361">
            <v>15</v>
          </cell>
          <cell r="P361">
            <v>0.13819999999999999</v>
          </cell>
          <cell r="Q361">
            <v>894.99709999999993</v>
          </cell>
          <cell r="R361">
            <v>1364.7810777899999</v>
          </cell>
          <cell r="S361">
            <v>1.5248999999999999</v>
          </cell>
          <cell r="T361">
            <v>1364.78</v>
          </cell>
        </row>
        <row r="362">
          <cell r="G362">
            <v>322890</v>
          </cell>
          <cell r="H362">
            <v>1</v>
          </cell>
          <cell r="I362">
            <v>32.96</v>
          </cell>
          <cell r="K362">
            <v>107.7792</v>
          </cell>
          <cell r="L362">
            <v>18</v>
          </cell>
          <cell r="M362">
            <v>1.3499999999999999</v>
          </cell>
          <cell r="P362">
            <v>0.13819999999999999</v>
          </cell>
          <cell r="Q362">
            <v>109.26739999999999</v>
          </cell>
          <cell r="R362">
            <v>166.62185825999998</v>
          </cell>
          <cell r="S362">
            <v>1.5248999999999999</v>
          </cell>
          <cell r="T362">
            <v>166.62</v>
          </cell>
        </row>
        <row r="363">
          <cell r="G363">
            <v>322891</v>
          </cell>
          <cell r="H363">
            <v>1</v>
          </cell>
          <cell r="I363">
            <v>286.37</v>
          </cell>
          <cell r="K363">
            <v>936.42989999999998</v>
          </cell>
          <cell r="L363">
            <v>200</v>
          </cell>
          <cell r="M363">
            <v>15</v>
          </cell>
          <cell r="P363">
            <v>0.13819999999999999</v>
          </cell>
          <cell r="Q363">
            <v>951.56809999999996</v>
          </cell>
          <cell r="R363">
            <v>1451.0461956899999</v>
          </cell>
          <cell r="S363">
            <v>1.5248999999999999</v>
          </cell>
          <cell r="T363">
            <v>1451.05</v>
          </cell>
        </row>
        <row r="364">
          <cell r="K364">
            <v>0</v>
          </cell>
          <cell r="L364">
            <v>0</v>
          </cell>
          <cell r="M364">
            <v>0</v>
          </cell>
          <cell r="P364">
            <v>0.13819999999999999</v>
          </cell>
          <cell r="Q364">
            <v>0.13819999999999999</v>
          </cell>
          <cell r="R364">
            <v>0.21074117999999997</v>
          </cell>
          <cell r="S364">
            <v>1.5248999999999999</v>
          </cell>
          <cell r="T364">
            <v>0.21</v>
          </cell>
        </row>
        <row r="365">
          <cell r="G365">
            <v>322916</v>
          </cell>
          <cell r="H365">
            <v>1</v>
          </cell>
          <cell r="I365">
            <v>34.229999999999997</v>
          </cell>
          <cell r="K365">
            <v>111.93209999999999</v>
          </cell>
          <cell r="L365">
            <v>18</v>
          </cell>
          <cell r="M365">
            <v>1.3499999999999999</v>
          </cell>
          <cell r="P365">
            <v>0.13819999999999999</v>
          </cell>
          <cell r="Q365">
            <v>113.42029999999998</v>
          </cell>
          <cell r="R365">
            <v>172.95461546999996</v>
          </cell>
          <cell r="S365">
            <v>1.5248999999999999</v>
          </cell>
          <cell r="T365">
            <v>172.95</v>
          </cell>
        </row>
        <row r="366">
          <cell r="G366">
            <v>322917</v>
          </cell>
          <cell r="H366">
            <v>1</v>
          </cell>
          <cell r="I366">
            <v>304.43</v>
          </cell>
          <cell r="K366">
            <v>995.48610000000008</v>
          </cell>
          <cell r="L366">
            <v>200</v>
          </cell>
          <cell r="M366">
            <v>15</v>
          </cell>
          <cell r="P366">
            <v>0.13819999999999999</v>
          </cell>
          <cell r="Q366">
            <v>1010.6243000000001</v>
          </cell>
          <cell r="R366">
            <v>1541.10099507</v>
          </cell>
          <cell r="S366">
            <v>1.5248999999999999</v>
          </cell>
          <cell r="T366">
            <v>1541.1</v>
          </cell>
        </row>
        <row r="367">
          <cell r="G367">
            <v>322896</v>
          </cell>
          <cell r="H367">
            <v>1</v>
          </cell>
          <cell r="I367">
            <v>36.85</v>
          </cell>
          <cell r="K367">
            <v>120.49950000000001</v>
          </cell>
          <cell r="L367">
            <v>18</v>
          </cell>
          <cell r="M367">
            <v>1.3499999999999999</v>
          </cell>
          <cell r="P367">
            <v>0.13819999999999999</v>
          </cell>
          <cell r="Q367">
            <v>121.9877</v>
          </cell>
          <cell r="R367">
            <v>186.01904372999999</v>
          </cell>
          <cell r="S367">
            <v>1.5248999999999999</v>
          </cell>
          <cell r="T367">
            <v>186.02</v>
          </cell>
        </row>
        <row r="368">
          <cell r="G368">
            <v>322897</v>
          </cell>
          <cell r="H368">
            <v>1</v>
          </cell>
          <cell r="I368">
            <v>329.44</v>
          </cell>
          <cell r="K368">
            <v>1077.2688000000001</v>
          </cell>
          <cell r="L368">
            <v>200</v>
          </cell>
          <cell r="M368">
            <v>15</v>
          </cell>
          <cell r="P368">
            <v>0.13819999999999999</v>
          </cell>
          <cell r="Q368">
            <v>1092.4070000000002</v>
          </cell>
          <cell r="R368">
            <v>1665.8114343000002</v>
          </cell>
          <cell r="S368">
            <v>1.5248999999999999</v>
          </cell>
          <cell r="T368">
            <v>1665.81</v>
          </cell>
        </row>
        <row r="369">
          <cell r="G369">
            <v>322892</v>
          </cell>
          <cell r="H369">
            <v>1</v>
          </cell>
          <cell r="I369">
            <v>38.15</v>
          </cell>
          <cell r="K369">
            <v>124.7505</v>
          </cell>
          <cell r="L369">
            <v>18</v>
          </cell>
          <cell r="M369">
            <v>1.3499999999999999</v>
          </cell>
          <cell r="P369">
            <v>0.13819999999999999</v>
          </cell>
          <cell r="Q369">
            <v>126.23869999999999</v>
          </cell>
          <cell r="R369">
            <v>192.50139363</v>
          </cell>
          <cell r="S369">
            <v>1.5248999999999999</v>
          </cell>
          <cell r="T369">
            <v>192.5</v>
          </cell>
        </row>
        <row r="370">
          <cell r="G370">
            <v>322893</v>
          </cell>
          <cell r="H370">
            <v>1</v>
          </cell>
          <cell r="I370">
            <v>337.28</v>
          </cell>
          <cell r="K370">
            <v>1102.9055999999998</v>
          </cell>
          <cell r="L370">
            <v>200</v>
          </cell>
          <cell r="M370">
            <v>15</v>
          </cell>
          <cell r="P370">
            <v>0.13819999999999999</v>
          </cell>
          <cell r="Q370">
            <v>1118.0437999999999</v>
          </cell>
          <cell r="R370">
            <v>1704.9049906199998</v>
          </cell>
          <cell r="S370">
            <v>1.5248999999999999</v>
          </cell>
          <cell r="T370">
            <v>1704.9</v>
          </cell>
        </row>
      </sheetData>
      <sheetData sheetId="11"/>
      <sheetData sheetId="1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hpo.by/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10" Type="http://schemas.openxmlformats.org/officeDocument/2006/relationships/comments" Target="../comments1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 filterMode="1">
    <tabColor rgb="FFFF0000"/>
    <pageSetUpPr fitToPage="1"/>
  </sheetPr>
  <dimension ref="A1:AO262"/>
  <sheetViews>
    <sheetView tabSelected="1" view="pageBreakPreview" zoomScaleSheetLayoutView="100" workbookViewId="0">
      <pane ySplit="1" topLeftCell="A2" activePane="bottomLeft" state="frozen"/>
      <selection activeCell="D1" sqref="D1"/>
      <selection pane="bottomLeft" activeCell="AB18" sqref="AB18"/>
    </sheetView>
  </sheetViews>
  <sheetFormatPr defaultRowHeight="15"/>
  <cols>
    <col min="1" max="1" width="3.28515625" style="77" customWidth="1"/>
    <col min="2" max="2" width="2.7109375" style="82" customWidth="1"/>
    <col min="3" max="3" width="18.5703125" customWidth="1"/>
    <col min="4" max="4" width="89.85546875" customWidth="1"/>
    <col min="5" max="5" width="12.85546875" customWidth="1"/>
    <col min="6" max="6" width="26.7109375" hidden="1" customWidth="1"/>
    <col min="7" max="7" width="18.5703125" style="41" hidden="1" customWidth="1"/>
    <col min="8" max="8" width="12.5703125" style="30" customWidth="1"/>
    <col min="9" max="9" width="25.28515625" style="34" hidden="1" customWidth="1"/>
    <col min="10" max="10" width="3.85546875" style="20" hidden="1" customWidth="1"/>
    <col min="11" max="11" width="2" style="1" hidden="1" customWidth="1"/>
    <col min="12" max="12" width="15.5703125" style="23" customWidth="1"/>
    <col min="13" max="13" width="16.5703125" style="67" bestFit="1" customWidth="1"/>
    <col min="14" max="14" width="2.42578125" style="14" customWidth="1"/>
    <col min="15" max="15" width="11.7109375" style="8" hidden="1" customWidth="1"/>
    <col min="16" max="16" width="9.5703125" style="144" hidden="1" customWidth="1"/>
    <col min="17" max="17" width="3.85546875" style="136" hidden="1" customWidth="1"/>
    <col min="18" max="18" width="10" customWidth="1"/>
    <col min="19" max="20" width="9.140625" customWidth="1"/>
    <col min="21" max="21" width="2.5703125" style="261" customWidth="1"/>
    <col min="22" max="22" width="0.7109375" customWidth="1"/>
    <col min="23" max="23" width="9.140625" customWidth="1"/>
  </cols>
  <sheetData>
    <row r="1" spans="1:41" s="45" customFormat="1" ht="15.75" customHeight="1">
      <c r="A1" s="76"/>
      <c r="B1" s="80"/>
      <c r="C1" s="127"/>
      <c r="D1" s="68" t="s">
        <v>25</v>
      </c>
      <c r="E1" s="68"/>
      <c r="F1" s="49"/>
      <c r="G1" s="70"/>
      <c r="H1" s="79" t="str">
        <f>H11</f>
        <v>фасовка</v>
      </c>
      <c r="I1" s="50"/>
      <c r="J1" s="50"/>
      <c r="K1" s="51" t="s">
        <v>26</v>
      </c>
      <c r="L1" s="69" t="s">
        <v>39</v>
      </c>
      <c r="M1" s="69" t="s">
        <v>38</v>
      </c>
      <c r="N1" s="44"/>
      <c r="O1" s="131"/>
      <c r="P1" s="222"/>
      <c r="Q1" s="140"/>
      <c r="U1" s="260"/>
    </row>
    <row r="2" spans="1:41" ht="21.75" thickBot="1">
      <c r="B2" s="81"/>
      <c r="C2" s="127">
        <v>46154</v>
      </c>
      <c r="E2" s="218"/>
      <c r="I2" s="36"/>
      <c r="J2" s="36"/>
      <c r="K2" s="36"/>
      <c r="L2" s="36"/>
      <c r="M2" s="64"/>
      <c r="N2" s="9"/>
    </row>
    <row r="3" spans="1:41" ht="22.5" customHeight="1">
      <c r="C3" s="46" t="s">
        <v>19</v>
      </c>
      <c r="D3" s="217"/>
      <c r="E3" s="217"/>
      <c r="F3" s="59"/>
      <c r="G3" s="71"/>
      <c r="H3" s="224"/>
      <c r="I3" s="415">
        <v>1</v>
      </c>
      <c r="J3" s="416"/>
      <c r="K3" s="415"/>
      <c r="L3" s="417"/>
      <c r="M3" s="220">
        <v>0.04</v>
      </c>
      <c r="N3" s="121">
        <f>IF(I3=1,4%,0)</f>
        <v>0.04</v>
      </c>
      <c r="O3" s="133"/>
      <c r="P3" s="223" t="s">
        <v>114</v>
      </c>
      <c r="Q3" s="141">
        <v>0.01</v>
      </c>
      <c r="R3" s="133"/>
      <c r="S3" s="27">
        <v>0.03</v>
      </c>
      <c r="T3" s="133">
        <v>0.04</v>
      </c>
      <c r="U3" s="262">
        <v>0.05</v>
      </c>
      <c r="V3" s="133">
        <v>0.06</v>
      </c>
      <c r="W3" s="27">
        <v>7.0000000000000007E-2</v>
      </c>
      <c r="X3" s="133">
        <v>0.08</v>
      </c>
      <c r="Y3" s="27">
        <v>0.09</v>
      </c>
      <c r="Z3" s="133">
        <v>0.1</v>
      </c>
      <c r="AA3" s="27">
        <v>0.11</v>
      </c>
      <c r="AB3" s="133">
        <v>0.12</v>
      </c>
      <c r="AC3" s="27">
        <v>0.13</v>
      </c>
      <c r="AD3" s="133">
        <v>0.14000000000000001</v>
      </c>
      <c r="AE3" s="27">
        <v>0.15</v>
      </c>
      <c r="AF3" s="133">
        <v>0.16</v>
      </c>
      <c r="AG3" s="27">
        <v>0.17</v>
      </c>
      <c r="AH3" s="133">
        <v>0.18</v>
      </c>
      <c r="AI3" s="27">
        <v>0.19</v>
      </c>
      <c r="AJ3" s="133">
        <v>0.2</v>
      </c>
      <c r="AK3" s="27"/>
      <c r="AL3" s="133"/>
      <c r="AM3" s="28"/>
      <c r="AN3" s="28"/>
      <c r="AO3" s="28"/>
    </row>
    <row r="4" spans="1:41" ht="16.5" customHeight="1">
      <c r="C4" s="421" t="s">
        <v>30</v>
      </c>
      <c r="D4" s="421"/>
      <c r="E4" s="216"/>
      <c r="F4" s="61"/>
      <c r="G4" s="62"/>
      <c r="H4" s="60"/>
      <c r="I4" s="418"/>
      <c r="J4" s="419"/>
      <c r="K4" s="418"/>
      <c r="L4" s="420"/>
      <c r="M4" s="219">
        <v>0</v>
      </c>
      <c r="N4" s="122"/>
      <c r="P4" s="144" t="s">
        <v>114</v>
      </c>
    </row>
    <row r="5" spans="1:41" ht="18.75" customHeight="1">
      <c r="C5" s="421"/>
      <c r="D5" s="421"/>
      <c r="E5" s="216"/>
      <c r="F5" s="52"/>
      <c r="G5" s="53"/>
      <c r="H5" s="429"/>
      <c r="I5" s="423" t="b">
        <v>1</v>
      </c>
      <c r="J5" s="424"/>
      <c r="K5" s="423"/>
      <c r="L5" s="425" t="b">
        <v>1</v>
      </c>
      <c r="M5" s="219">
        <v>0.06</v>
      </c>
      <c r="N5" s="123">
        <f>IF(I5=TRUE,6%,0)</f>
        <v>0.06</v>
      </c>
      <c r="P5" s="144" t="s">
        <v>114</v>
      </c>
    </row>
    <row r="6" spans="1:41" ht="18.75" customHeight="1">
      <c r="C6" s="422" t="s">
        <v>27</v>
      </c>
      <c r="D6" s="422"/>
      <c r="E6" s="214"/>
      <c r="F6" s="52"/>
      <c r="G6" s="53"/>
      <c r="H6" s="429"/>
      <c r="I6" s="426" t="b">
        <v>1</v>
      </c>
      <c r="J6" s="427"/>
      <c r="K6" s="426" t="b">
        <v>1</v>
      </c>
      <c r="L6" s="428"/>
      <c r="M6" s="219">
        <v>0.03</v>
      </c>
      <c r="N6" s="123">
        <f>IF(I6=TRUE,3%,0)</f>
        <v>0.03</v>
      </c>
      <c r="P6" s="144" t="s">
        <v>114</v>
      </c>
    </row>
    <row r="7" spans="1:41" ht="18" customHeight="1">
      <c r="C7" s="138" t="s">
        <v>28</v>
      </c>
      <c r="D7" s="43" t="s">
        <v>195</v>
      </c>
      <c r="E7" s="43"/>
      <c r="F7" s="54"/>
      <c r="G7" s="72"/>
      <c r="H7" s="57"/>
      <c r="I7" s="35" t="b">
        <v>0</v>
      </c>
      <c r="J7" s="31"/>
      <c r="K7" s="74"/>
      <c r="L7" s="24"/>
      <c r="M7" s="220">
        <v>0.03</v>
      </c>
      <c r="N7" s="123">
        <f>IF(I7=TRUE,3%,0)</f>
        <v>0</v>
      </c>
      <c r="P7" s="144" t="s">
        <v>114</v>
      </c>
    </row>
    <row r="8" spans="1:41" ht="18.75" thickBot="1">
      <c r="D8" s="42" t="s">
        <v>87</v>
      </c>
      <c r="E8" s="215"/>
      <c r="F8" s="63"/>
      <c r="G8" s="73"/>
      <c r="H8" s="58"/>
      <c r="I8" s="397" t="s">
        <v>20</v>
      </c>
      <c r="J8" s="397"/>
      <c r="K8" s="398"/>
      <c r="L8" s="399"/>
      <c r="M8" s="221"/>
      <c r="N8" s="123">
        <f>M8</f>
        <v>0</v>
      </c>
      <c r="P8" s="144" t="s">
        <v>114</v>
      </c>
    </row>
    <row r="9" spans="1:41" s="8" customFormat="1" ht="20.25">
      <c r="A9" s="78"/>
      <c r="B9" s="82"/>
      <c r="D9" s="43" t="s">
        <v>77</v>
      </c>
      <c r="E9" s="360"/>
      <c r="F9" s="55"/>
      <c r="G9" s="56"/>
      <c r="H9" s="361"/>
      <c r="I9" s="47"/>
      <c r="J9" s="48"/>
      <c r="K9" s="48"/>
      <c r="L9" s="362" t="s">
        <v>3</v>
      </c>
      <c r="M9" s="363">
        <f>SUM(N3:N8)</f>
        <v>0.13</v>
      </c>
      <c r="N9" s="15"/>
      <c r="P9" s="144" t="s">
        <v>114</v>
      </c>
      <c r="Q9" s="136"/>
      <c r="U9" s="263"/>
    </row>
    <row r="10" spans="1:41" s="8" customFormat="1" ht="7.5" customHeight="1">
      <c r="A10" s="78"/>
      <c r="B10" s="82"/>
      <c r="D10" s="115"/>
      <c r="E10" s="43"/>
      <c r="F10" s="55"/>
      <c r="G10" s="56"/>
      <c r="H10" s="98"/>
      <c r="I10" s="47"/>
      <c r="J10" s="48"/>
      <c r="K10" s="48"/>
      <c r="L10" s="99"/>
      <c r="M10" s="100"/>
      <c r="N10" s="15"/>
      <c r="P10" s="144" t="s">
        <v>114</v>
      </c>
      <c r="Q10" s="136"/>
      <c r="U10" s="263"/>
    </row>
    <row r="11" spans="1:41" ht="37.5" customHeight="1">
      <c r="C11" s="400" t="s">
        <v>22</v>
      </c>
      <c r="D11" s="401"/>
      <c r="E11" s="402"/>
      <c r="F11" s="102"/>
      <c r="G11" s="103"/>
      <c r="H11" s="101" t="s">
        <v>4</v>
      </c>
      <c r="I11" s="104" t="s">
        <v>11</v>
      </c>
      <c r="J11" s="105"/>
      <c r="K11" s="106" t="s">
        <v>2</v>
      </c>
      <c r="L11" s="107" t="s">
        <v>73</v>
      </c>
      <c r="M11" s="107" t="s">
        <v>74</v>
      </c>
      <c r="N11" s="10"/>
      <c r="P11" s="144" t="s">
        <v>114</v>
      </c>
    </row>
    <row r="12" spans="1:41" ht="25.5" hidden="1" customHeight="1">
      <c r="A12" s="90" t="s">
        <v>42</v>
      </c>
      <c r="B12" s="89"/>
      <c r="C12" s="116"/>
      <c r="D12" s="403" t="s">
        <v>127</v>
      </c>
      <c r="E12" s="404"/>
      <c r="F12" s="95"/>
      <c r="G12" s="93">
        <v>69177221500</v>
      </c>
      <c r="H12" s="94" t="s">
        <v>128</v>
      </c>
      <c r="I12" s="109">
        <v>45</v>
      </c>
      <c r="J12" s="112"/>
      <c r="K12" s="111">
        <f>I12-I12*($M$9+J12)</f>
        <v>39.15</v>
      </c>
      <c r="L12" s="96">
        <f t="shared" ref="L12" si="0">ROUND(K12,2)</f>
        <v>39.15</v>
      </c>
      <c r="M12" s="97">
        <f>L12*1.2</f>
        <v>46.98</v>
      </c>
      <c r="N12" s="75"/>
      <c r="O12" s="132">
        <v>54</v>
      </c>
      <c r="P12" s="144">
        <f t="shared" ref="P12" si="1">(1-O12/M12)*100</f>
        <v>-14.942528735632198</v>
      </c>
      <c r="Q12" s="137" t="s">
        <v>108</v>
      </c>
    </row>
    <row r="13" spans="1:41" ht="27">
      <c r="C13" s="405" t="s">
        <v>76</v>
      </c>
      <c r="D13" s="406"/>
      <c r="E13" s="164"/>
      <c r="F13" s="233"/>
      <c r="G13" s="234"/>
      <c r="H13" s="165"/>
      <c r="I13" s="233"/>
      <c r="J13" s="233"/>
      <c r="K13" s="238"/>
      <c r="L13" s="166"/>
      <c r="M13" s="167"/>
      <c r="N13" s="10"/>
      <c r="O13" s="132">
        <v>0</v>
      </c>
      <c r="Q13" s="137"/>
    </row>
    <row r="14" spans="1:41" ht="20.25">
      <c r="C14" s="91"/>
      <c r="D14" s="407" t="s">
        <v>209</v>
      </c>
      <c r="E14" s="407"/>
      <c r="F14" s="232"/>
      <c r="G14" s="265">
        <v>69177225301</v>
      </c>
      <c r="H14" s="168" t="s">
        <v>8</v>
      </c>
      <c r="I14" s="269">
        <f>VLOOKUP(G14,[1]РАСЧЕТ_НАЛИВ!$D$5:$K$148,8,FALSE)</f>
        <v>13.776</v>
      </c>
      <c r="J14" s="270"/>
      <c r="K14" s="271">
        <f t="shared" ref="K14:K21" si="2">I14-I14*($M$9+J14)</f>
        <v>11.98512</v>
      </c>
      <c r="L14" s="228">
        <f t="shared" ref="L14:L21" si="3">ROUND(K14,2)</f>
        <v>11.99</v>
      </c>
      <c r="M14" s="149">
        <f t="shared" ref="M14:M21" si="4">L14*1.2</f>
        <v>14.388</v>
      </c>
      <c r="N14" s="226"/>
      <c r="O14" s="132">
        <v>16.535999999999998</v>
      </c>
      <c r="P14" s="144">
        <f t="shared" ref="P14" si="5">(1-O14/M14)*100</f>
        <v>-14.929107589658042</v>
      </c>
      <c r="Q14" s="142" t="s">
        <v>108</v>
      </c>
      <c r="R14" s="253"/>
    </row>
    <row r="15" spans="1:41" ht="20.25">
      <c r="C15" s="91"/>
      <c r="D15" s="407"/>
      <c r="E15" s="407"/>
      <c r="F15" s="235"/>
      <c r="G15" s="237">
        <v>691772253044</v>
      </c>
      <c r="H15" s="242" t="s">
        <v>18</v>
      </c>
      <c r="I15" s="269">
        <f>VLOOKUP(G15,[1]РАСЧЕТ_НАЛИВ!$D$5:$K$148,8,FALSE)</f>
        <v>42.624000000000002</v>
      </c>
      <c r="J15" s="270"/>
      <c r="K15" s="271">
        <f t="shared" si="2"/>
        <v>37.082880000000003</v>
      </c>
      <c r="L15" s="228">
        <f t="shared" si="3"/>
        <v>37.08</v>
      </c>
      <c r="M15" s="149">
        <f t="shared" si="4"/>
        <v>44.495999999999995</v>
      </c>
      <c r="N15" s="226"/>
      <c r="O15" s="132">
        <v>51.143999999999998</v>
      </c>
      <c r="P15" s="144">
        <f t="shared" ref="P15:P78" si="6">(1-O15/M15)*100</f>
        <v>-14.940668824163982</v>
      </c>
      <c r="Q15" s="142" t="s">
        <v>108</v>
      </c>
      <c r="R15" s="253"/>
    </row>
    <row r="16" spans="1:41" ht="20.25">
      <c r="C16" s="91"/>
      <c r="D16" s="407"/>
      <c r="E16" s="407"/>
      <c r="F16" s="235"/>
      <c r="G16" s="237">
        <v>691772253018</v>
      </c>
      <c r="H16" s="147" t="s">
        <v>185</v>
      </c>
      <c r="I16" s="269">
        <f>VLOOKUP(G16,[1]РАСЧЕТ_НАЛИВ!$D$5:$K$148,8,FALSE)</f>
        <v>152.41739999999999</v>
      </c>
      <c r="J16" s="270"/>
      <c r="K16" s="271">
        <f t="shared" si="2"/>
        <v>132.603138</v>
      </c>
      <c r="L16" s="228">
        <f t="shared" si="3"/>
        <v>132.6</v>
      </c>
      <c r="M16" s="149">
        <f t="shared" si="4"/>
        <v>159.11999999999998</v>
      </c>
      <c r="N16" s="226"/>
      <c r="O16" s="132">
        <v>182.90399999999997</v>
      </c>
      <c r="P16" s="144">
        <f t="shared" si="6"/>
        <v>-14.947209653091997</v>
      </c>
      <c r="Q16" s="142" t="s">
        <v>108</v>
      </c>
      <c r="R16" s="253"/>
    </row>
    <row r="17" spans="1:18" ht="20.25">
      <c r="C17" s="91"/>
      <c r="D17" s="407"/>
      <c r="E17" s="407"/>
      <c r="F17" s="236"/>
      <c r="G17" s="266">
        <v>6917722530180</v>
      </c>
      <c r="H17" s="147" t="s">
        <v>24</v>
      </c>
      <c r="I17" s="269">
        <f>VLOOKUP(G17,[1]РАСЧЕТ_НАЛИВ!$D$5:$K$148,8,FALSE)</f>
        <v>1602.2112</v>
      </c>
      <c r="J17" s="270"/>
      <c r="K17" s="271">
        <f t="shared" si="2"/>
        <v>1393.9237439999999</v>
      </c>
      <c r="L17" s="228">
        <f t="shared" si="3"/>
        <v>1393.92</v>
      </c>
      <c r="M17" s="149">
        <f t="shared" si="4"/>
        <v>1672.704</v>
      </c>
      <c r="N17" s="226"/>
      <c r="O17" s="132">
        <v>1922.652</v>
      </c>
      <c r="P17" s="144">
        <f t="shared" si="6"/>
        <v>-14.942751377410479</v>
      </c>
      <c r="Q17" s="142" t="s">
        <v>108</v>
      </c>
      <c r="R17" s="253"/>
    </row>
    <row r="18" spans="1:18" ht="20.25">
      <c r="C18" s="91"/>
      <c r="D18" s="407" t="s">
        <v>210</v>
      </c>
      <c r="E18" s="407"/>
      <c r="F18" s="235"/>
      <c r="G18" s="267">
        <v>69177225401</v>
      </c>
      <c r="H18" s="168" t="s">
        <v>8</v>
      </c>
      <c r="I18" s="269">
        <f>VLOOKUP(G18,[1]РАСЧЕТ_НАЛИВ!$D$5:$K$148,8,FALSE)</f>
        <v>13.62</v>
      </c>
      <c r="J18" s="270"/>
      <c r="K18" s="271">
        <f t="shared" ref="K18" si="7">I18-I18*($M$9+J18)</f>
        <v>11.849399999999999</v>
      </c>
      <c r="L18" s="228">
        <f t="shared" ref="L18" si="8">ROUND(K18,2)</f>
        <v>11.85</v>
      </c>
      <c r="M18" s="149">
        <f t="shared" ref="M18" si="9">L18*1.2</f>
        <v>14.219999999999999</v>
      </c>
      <c r="N18" s="226"/>
      <c r="O18" s="132">
        <v>16.343999999999998</v>
      </c>
      <c r="P18" s="144">
        <f t="shared" si="6"/>
        <v>-14.936708860759484</v>
      </c>
      <c r="Q18" s="142" t="s">
        <v>108</v>
      </c>
      <c r="R18" s="253"/>
    </row>
    <row r="19" spans="1:18" ht="20.25">
      <c r="C19" s="91"/>
      <c r="D19" s="407"/>
      <c r="E19" s="407"/>
      <c r="F19" s="225"/>
      <c r="G19" s="254">
        <v>691772254044</v>
      </c>
      <c r="H19" s="242" t="s">
        <v>18</v>
      </c>
      <c r="I19" s="269">
        <f>VLOOKUP(G19,[1]РАСЧЕТ_НАЛИВ!$D$5:$K$148,8,FALSE)</f>
        <v>41.988</v>
      </c>
      <c r="J19" s="270"/>
      <c r="K19" s="271">
        <f t="shared" si="2"/>
        <v>36.529559999999996</v>
      </c>
      <c r="L19" s="228">
        <f t="shared" si="3"/>
        <v>36.53</v>
      </c>
      <c r="M19" s="149">
        <f t="shared" si="4"/>
        <v>43.835999999999999</v>
      </c>
      <c r="N19" s="226"/>
      <c r="O19" s="132">
        <v>50.387999999999998</v>
      </c>
      <c r="P19" s="144">
        <f t="shared" si="6"/>
        <v>-14.946619217081846</v>
      </c>
      <c r="Q19" s="142" t="s">
        <v>108</v>
      </c>
      <c r="R19" s="253"/>
    </row>
    <row r="20" spans="1:18" ht="20.25">
      <c r="C20" s="91"/>
      <c r="D20" s="407"/>
      <c r="E20" s="407"/>
      <c r="F20" s="225"/>
      <c r="G20" s="237">
        <v>691772254018</v>
      </c>
      <c r="H20" s="147" t="s">
        <v>185</v>
      </c>
      <c r="I20" s="269">
        <f>VLOOKUP(G20,[1]РАСЧЕТ_НАЛИВ!$D$5:$K$148,8,FALSE)</f>
        <v>149.74620000000002</v>
      </c>
      <c r="J20" s="270"/>
      <c r="K20" s="271">
        <f t="shared" si="2"/>
        <v>130.27919400000002</v>
      </c>
      <c r="L20" s="228">
        <f t="shared" si="3"/>
        <v>130.28</v>
      </c>
      <c r="M20" s="149">
        <f t="shared" si="4"/>
        <v>156.33599999999998</v>
      </c>
      <c r="N20" s="226"/>
      <c r="O20" s="132">
        <v>179.7</v>
      </c>
      <c r="P20" s="144">
        <f t="shared" si="6"/>
        <v>-14.944734418176232</v>
      </c>
      <c r="Q20" s="142" t="s">
        <v>108</v>
      </c>
      <c r="R20" s="253"/>
    </row>
    <row r="21" spans="1:18" ht="20.25">
      <c r="C21" s="91"/>
      <c r="D21" s="407"/>
      <c r="E21" s="407"/>
      <c r="F21" s="225"/>
      <c r="G21" s="237">
        <v>6917722540180</v>
      </c>
      <c r="H21" s="147" t="s">
        <v>24</v>
      </c>
      <c r="I21" s="269">
        <f>VLOOKUP(G21,[1]РАСЧЕТ_НАЛИВ!$D$5:$K$148,8,FALSE)</f>
        <v>1573.8456000000001</v>
      </c>
      <c r="J21" s="270"/>
      <c r="K21" s="271">
        <f t="shared" si="2"/>
        <v>1369.245672</v>
      </c>
      <c r="L21" s="228">
        <f t="shared" si="3"/>
        <v>1369.25</v>
      </c>
      <c r="M21" s="149">
        <f t="shared" si="4"/>
        <v>1643.1</v>
      </c>
      <c r="N21" s="226"/>
      <c r="O21" s="132">
        <v>1888.62</v>
      </c>
      <c r="P21" s="144">
        <f t="shared" si="6"/>
        <v>-14.942486762826368</v>
      </c>
      <c r="Q21" s="142" t="s">
        <v>108</v>
      </c>
      <c r="R21" s="253"/>
    </row>
    <row r="22" spans="1:18" ht="20.25">
      <c r="C22" s="91"/>
      <c r="D22" s="407" t="s">
        <v>208</v>
      </c>
      <c r="E22" s="407"/>
      <c r="F22" s="225"/>
      <c r="G22" s="254">
        <v>6917725301</v>
      </c>
      <c r="H22" s="168" t="s">
        <v>8</v>
      </c>
      <c r="I22" s="269">
        <f>VLOOKUP(G22,[1]РАСЧЕТ_НАЛИВ!$D$5:$K$148,8,FALSE)</f>
        <v>13.164</v>
      </c>
      <c r="J22" s="270"/>
      <c r="K22" s="271">
        <f t="shared" ref="K22" si="10">I22-I22*($M$9+J22)</f>
        <v>11.452679999999999</v>
      </c>
      <c r="L22" s="228">
        <f t="shared" ref="L22" si="11">ROUND(K22,2)</f>
        <v>11.45</v>
      </c>
      <c r="M22" s="149">
        <f t="shared" ref="M22" si="12">L22*1.2</f>
        <v>13.739999999999998</v>
      </c>
      <c r="N22" s="226"/>
      <c r="O22" s="132">
        <v>15.792</v>
      </c>
      <c r="P22" s="144">
        <f t="shared" si="6"/>
        <v>-14.934497816593906</v>
      </c>
      <c r="Q22" s="142" t="s">
        <v>108</v>
      </c>
      <c r="R22" s="253"/>
    </row>
    <row r="23" spans="1:18" ht="20.25">
      <c r="C23" s="91"/>
      <c r="D23" s="407"/>
      <c r="E23" s="407"/>
      <c r="F23" s="225"/>
      <c r="G23" s="254">
        <v>6917725304</v>
      </c>
      <c r="H23" s="242" t="s">
        <v>18</v>
      </c>
      <c r="I23" s="269">
        <f>VLOOKUP(G23,[1]РАСЧЕТ_НАЛИВ!$D$5:$K$148,8,FALSE)</f>
        <v>40.188000000000002</v>
      </c>
      <c r="J23" s="270"/>
      <c r="K23" s="271">
        <f t="shared" ref="K23:K29" si="13">I23-I23*($M$9+J23)</f>
        <v>34.963560000000001</v>
      </c>
      <c r="L23" s="228">
        <f t="shared" ref="L23:L29" si="14">ROUND(K23,2)</f>
        <v>34.96</v>
      </c>
      <c r="M23" s="149">
        <f t="shared" ref="M23:M29" si="15">L23*1.2</f>
        <v>41.951999999999998</v>
      </c>
      <c r="N23" s="226"/>
      <c r="O23" s="132">
        <v>48.227999999999994</v>
      </c>
      <c r="P23" s="144">
        <f t="shared" si="6"/>
        <v>-14.959954233409611</v>
      </c>
      <c r="Q23" s="142" t="s">
        <v>108</v>
      </c>
      <c r="R23" s="253"/>
    </row>
    <row r="24" spans="1:18" ht="20.25">
      <c r="C24" s="91"/>
      <c r="D24" s="407"/>
      <c r="E24" s="407"/>
      <c r="F24" s="225"/>
      <c r="G24" s="254">
        <v>69177253020</v>
      </c>
      <c r="H24" s="147" t="s">
        <v>185</v>
      </c>
      <c r="I24" s="269">
        <f>VLOOKUP(G24,[1]РАСЧЕТ_НАЛИВ!$D$5:$K$148,8,FALSE)</f>
        <v>149.91580000000002</v>
      </c>
      <c r="J24" s="270"/>
      <c r="K24" s="271">
        <f t="shared" si="13"/>
        <v>130.42674600000001</v>
      </c>
      <c r="L24" s="228">
        <f t="shared" si="14"/>
        <v>130.43</v>
      </c>
      <c r="M24" s="149">
        <f t="shared" si="15"/>
        <v>156.51599999999999</v>
      </c>
      <c r="N24" s="226"/>
      <c r="O24" s="132">
        <v>179.90399999999997</v>
      </c>
      <c r="P24" s="144">
        <f t="shared" si="6"/>
        <v>-14.942881238978757</v>
      </c>
      <c r="Q24" s="142" t="s">
        <v>108</v>
      </c>
      <c r="R24" s="253"/>
    </row>
    <row r="25" spans="1:18" ht="20.25" hidden="1">
      <c r="A25" s="82" t="s">
        <v>42</v>
      </c>
      <c r="C25" s="91"/>
      <c r="D25" s="407"/>
      <c r="E25" s="407"/>
      <c r="F25" s="225"/>
      <c r="G25" s="254"/>
      <c r="H25" s="147"/>
      <c r="I25" s="269" t="e">
        <f>VLOOKUP(G25,[1]РАСЧЕТ_НАЛИВ!$D$5:$K$148,8,FALSE)</f>
        <v>#N/A</v>
      </c>
      <c r="J25" s="270"/>
      <c r="K25" s="271" t="e">
        <f t="shared" si="13"/>
        <v>#N/A</v>
      </c>
      <c r="L25" s="228" t="e">
        <f t="shared" si="14"/>
        <v>#N/A</v>
      </c>
      <c r="M25" s="149" t="e">
        <f t="shared" si="15"/>
        <v>#N/A</v>
      </c>
      <c r="N25" s="226"/>
      <c r="O25" s="132" t="e">
        <v>#N/A</v>
      </c>
      <c r="P25" s="144" t="e">
        <f t="shared" si="6"/>
        <v>#N/A</v>
      </c>
      <c r="Q25" s="142" t="s">
        <v>108</v>
      </c>
      <c r="R25" s="253"/>
    </row>
    <row r="26" spans="1:18" ht="20.25">
      <c r="C26" s="91"/>
      <c r="D26" s="407" t="s">
        <v>193</v>
      </c>
      <c r="E26" s="407"/>
      <c r="F26" s="225"/>
      <c r="G26" s="254">
        <v>6917725401</v>
      </c>
      <c r="H26" s="168" t="s">
        <v>8</v>
      </c>
      <c r="I26" s="269">
        <f>VLOOKUP(G26,[1]РАСЧЕТ_НАЛИВ!$D$5:$K$148,8,FALSE)</f>
        <v>13.164</v>
      </c>
      <c r="J26" s="270"/>
      <c r="K26" s="271">
        <f t="shared" si="13"/>
        <v>11.452679999999999</v>
      </c>
      <c r="L26" s="228">
        <f t="shared" si="14"/>
        <v>11.45</v>
      </c>
      <c r="M26" s="149">
        <f t="shared" si="15"/>
        <v>13.739999999999998</v>
      </c>
      <c r="N26" s="226"/>
      <c r="O26" s="132">
        <v>15.792</v>
      </c>
      <c r="P26" s="144">
        <f t="shared" si="6"/>
        <v>-14.934497816593906</v>
      </c>
      <c r="Q26" s="142" t="s">
        <v>108</v>
      </c>
      <c r="R26" s="253"/>
    </row>
    <row r="27" spans="1:18" ht="20.25">
      <c r="C27" s="91"/>
      <c r="D27" s="407"/>
      <c r="E27" s="407"/>
      <c r="F27" s="225"/>
      <c r="G27" s="254">
        <v>6917725404</v>
      </c>
      <c r="H27" s="242" t="s">
        <v>18</v>
      </c>
      <c r="I27" s="269">
        <f>VLOOKUP(G27,[1]РАСЧЕТ_НАЛИВ!$D$5:$K$148,8,FALSE)</f>
        <v>36.623999999999995</v>
      </c>
      <c r="J27" s="270"/>
      <c r="K27" s="271">
        <f t="shared" si="13"/>
        <v>31.862879999999997</v>
      </c>
      <c r="L27" s="228">
        <f t="shared" si="14"/>
        <v>31.86</v>
      </c>
      <c r="M27" s="149">
        <f t="shared" si="15"/>
        <v>38.231999999999999</v>
      </c>
      <c r="N27" s="226"/>
      <c r="O27" s="132">
        <v>43.943999999999996</v>
      </c>
      <c r="P27" s="144">
        <f t="shared" si="6"/>
        <v>-14.940364092906467</v>
      </c>
      <c r="Q27" s="142" t="s">
        <v>108</v>
      </c>
      <c r="R27" s="253"/>
    </row>
    <row r="28" spans="1:18" ht="20.25">
      <c r="C28" s="91"/>
      <c r="D28" s="407"/>
      <c r="E28" s="407"/>
      <c r="F28" s="225"/>
      <c r="G28" s="254">
        <v>69177254020</v>
      </c>
      <c r="H28" s="147" t="s">
        <v>185</v>
      </c>
      <c r="I28" s="269">
        <f>VLOOKUP(G28,[1]РАСЧЕТ_НАЛИВ!$D$5:$K$148,8,FALSE)</f>
        <v>142.2414</v>
      </c>
      <c r="J28" s="270"/>
      <c r="K28" s="271">
        <f t="shared" si="13"/>
        <v>123.750018</v>
      </c>
      <c r="L28" s="228">
        <f t="shared" si="14"/>
        <v>123.75</v>
      </c>
      <c r="M28" s="149">
        <f t="shared" si="15"/>
        <v>148.5</v>
      </c>
      <c r="N28" s="226"/>
      <c r="O28" s="132">
        <v>170.68800000000002</v>
      </c>
      <c r="P28" s="144">
        <f t="shared" si="6"/>
        <v>-14.941414141414144</v>
      </c>
      <c r="Q28" s="142" t="s">
        <v>108</v>
      </c>
      <c r="R28" s="253"/>
    </row>
    <row r="29" spans="1:18" ht="21.75" hidden="1" customHeight="1">
      <c r="A29" s="82" t="s">
        <v>42</v>
      </c>
      <c r="C29" s="91"/>
      <c r="D29" s="407"/>
      <c r="E29" s="407"/>
      <c r="F29" s="225"/>
      <c r="G29" s="254"/>
      <c r="H29" s="147"/>
      <c r="I29" s="269" t="e">
        <f>VLOOKUP(G29,[1]РАСЧЕТ_НАЛИВ!$D$5:$K$148,8,FALSE)</f>
        <v>#N/A</v>
      </c>
      <c r="J29" s="270"/>
      <c r="K29" s="271" t="e">
        <f t="shared" si="13"/>
        <v>#N/A</v>
      </c>
      <c r="L29" s="228" t="e">
        <f t="shared" si="14"/>
        <v>#N/A</v>
      </c>
      <c r="M29" s="149" t="e">
        <f t="shared" si="15"/>
        <v>#N/A</v>
      </c>
      <c r="N29" s="226"/>
      <c r="O29" s="132" t="e">
        <v>#N/A</v>
      </c>
      <c r="P29" s="144" t="e">
        <f t="shared" si="6"/>
        <v>#N/A</v>
      </c>
      <c r="Q29" s="142" t="s">
        <v>108</v>
      </c>
      <c r="R29" s="253"/>
    </row>
    <row r="30" spans="1:18" ht="20.25">
      <c r="B30" s="83"/>
      <c r="C30" s="91"/>
      <c r="D30" s="408" t="s">
        <v>130</v>
      </c>
      <c r="E30" s="408"/>
      <c r="F30" s="161">
        <v>322233</v>
      </c>
      <c r="G30" s="155"/>
      <c r="H30" s="168" t="s">
        <v>8</v>
      </c>
      <c r="I30" s="272">
        <f>VLOOKUP(F30,[1]Rolf!$G$3:$T$199,14,FALSE)</f>
        <v>21.77</v>
      </c>
      <c r="J30" s="273"/>
      <c r="K30" s="274">
        <f>I30-I30*($M$9+J30)</f>
        <v>18.939900000000002</v>
      </c>
      <c r="L30" s="148">
        <f t="shared" ref="L30:L37" si="16">ROUND(K30,2)</f>
        <v>18.940000000000001</v>
      </c>
      <c r="M30" s="149">
        <f>L30*1.2</f>
        <v>22.728000000000002</v>
      </c>
      <c r="N30" s="10"/>
      <c r="O30" s="132">
        <v>26.123999999999999</v>
      </c>
      <c r="P30" s="144">
        <f t="shared" si="6"/>
        <v>-14.941921858500518</v>
      </c>
      <c r="Q30" s="142" t="s">
        <v>108</v>
      </c>
      <c r="R30" s="253"/>
    </row>
    <row r="31" spans="1:18" ht="20.25" hidden="1">
      <c r="A31" s="82" t="s">
        <v>42</v>
      </c>
      <c r="C31" s="91"/>
      <c r="D31" s="408"/>
      <c r="E31" s="408"/>
      <c r="F31" s="172">
        <v>322228</v>
      </c>
      <c r="G31" s="156"/>
      <c r="H31" s="169" t="s">
        <v>18</v>
      </c>
      <c r="I31" s="272"/>
      <c r="J31" s="275"/>
      <c r="K31" s="276">
        <f>I31-I31*($M$9+J31)</f>
        <v>0</v>
      </c>
      <c r="L31" s="148"/>
      <c r="M31" s="149"/>
      <c r="N31" s="10"/>
      <c r="O31" s="132">
        <v>0</v>
      </c>
      <c r="P31" s="144" t="e">
        <f t="shared" si="6"/>
        <v>#DIV/0!</v>
      </c>
      <c r="Q31" s="142" t="s">
        <v>108</v>
      </c>
      <c r="R31" s="253"/>
    </row>
    <row r="32" spans="1:18" ht="20.25">
      <c r="C32" s="91"/>
      <c r="D32" s="408"/>
      <c r="E32" s="408"/>
      <c r="F32" s="139">
        <v>322443</v>
      </c>
      <c r="G32" s="156"/>
      <c r="H32" s="169" t="s">
        <v>200</v>
      </c>
      <c r="I32" s="272">
        <f>VLOOKUP(F32,[1]Rolf!$G$3:$T$199,14,FALSE)</f>
        <v>74.67</v>
      </c>
      <c r="J32" s="275"/>
      <c r="K32" s="276">
        <f>I32-I32*($M$9+J32)</f>
        <v>64.962900000000005</v>
      </c>
      <c r="L32" s="148">
        <f t="shared" ref="L32" si="17">ROUND(K32,2)</f>
        <v>64.959999999999994</v>
      </c>
      <c r="M32" s="149">
        <f>L32*1.2</f>
        <v>77.951999999999984</v>
      </c>
      <c r="N32" s="10"/>
      <c r="O32" s="132">
        <v>89.603999999999999</v>
      </c>
      <c r="P32" s="144">
        <f t="shared" si="6"/>
        <v>-14.947660098522197</v>
      </c>
      <c r="Q32" s="142" t="s">
        <v>108</v>
      </c>
      <c r="R32" s="253"/>
    </row>
    <row r="33" spans="1:21" s="8" customFormat="1" ht="72" customHeight="1">
      <c r="A33" s="78"/>
      <c r="B33" s="251"/>
      <c r="C33" s="92"/>
      <c r="D33" s="408" t="s">
        <v>176</v>
      </c>
      <c r="E33" s="408"/>
      <c r="F33" s="162">
        <v>600144</v>
      </c>
      <c r="G33" s="252"/>
      <c r="H33" s="169" t="s">
        <v>18</v>
      </c>
      <c r="I33" s="277">
        <f>VLOOKUP(F33,[1]Sintес!$F$3:$T$194,15,FALSE)</f>
        <v>47.77</v>
      </c>
      <c r="J33" s="275"/>
      <c r="K33" s="276">
        <f t="shared" ref="K33:K72" si="18">I33-I33*($M$9+J33)</f>
        <v>41.559899999999999</v>
      </c>
      <c r="L33" s="148">
        <f t="shared" si="16"/>
        <v>41.56</v>
      </c>
      <c r="M33" s="149">
        <f t="shared" ref="M33:M72" si="19">L33*1.2</f>
        <v>49.872</v>
      </c>
      <c r="N33" s="10"/>
      <c r="O33" s="132">
        <v>57.324000000000005</v>
      </c>
      <c r="P33" s="144">
        <f t="shared" si="6"/>
        <v>-14.942252165543813</v>
      </c>
      <c r="Q33" s="142" t="s">
        <v>108</v>
      </c>
      <c r="R33" s="253"/>
      <c r="U33" s="263"/>
    </row>
    <row r="34" spans="1:21" ht="20.25">
      <c r="B34" s="83"/>
      <c r="C34" s="91"/>
      <c r="D34" s="408" t="s">
        <v>29</v>
      </c>
      <c r="E34" s="408"/>
      <c r="F34" s="161">
        <v>322234</v>
      </c>
      <c r="G34" s="158"/>
      <c r="H34" s="168" t="s">
        <v>8</v>
      </c>
      <c r="I34" s="272">
        <f>VLOOKUP(F34,[1]Rolf!$G$3:$T$199,14,FALSE)</f>
        <v>19.579999999999998</v>
      </c>
      <c r="J34" s="273"/>
      <c r="K34" s="274">
        <f t="shared" si="18"/>
        <v>17.034599999999998</v>
      </c>
      <c r="L34" s="148">
        <f t="shared" si="16"/>
        <v>17.03</v>
      </c>
      <c r="M34" s="149">
        <f t="shared" si="19"/>
        <v>20.436</v>
      </c>
      <c r="N34" s="10"/>
      <c r="O34" s="132">
        <v>23.495999999999999</v>
      </c>
      <c r="P34" s="144">
        <f t="shared" si="6"/>
        <v>-14.973576042278335</v>
      </c>
      <c r="Q34" s="142" t="s">
        <v>108</v>
      </c>
      <c r="R34" s="253"/>
    </row>
    <row r="35" spans="1:21" ht="20.25">
      <c r="A35" s="82"/>
      <c r="C35" s="91"/>
      <c r="D35" s="408"/>
      <c r="E35" s="408"/>
      <c r="F35" s="172">
        <v>322229</v>
      </c>
      <c r="G35" s="268"/>
      <c r="H35" s="169" t="s">
        <v>18</v>
      </c>
      <c r="I35" s="272">
        <f>VLOOKUP(F35,[1]Rolf!$G$3:$T$199,14,FALSE)</f>
        <v>56.51</v>
      </c>
      <c r="J35" s="273"/>
      <c r="K35" s="274">
        <f t="shared" ref="K35:K36" si="20">I35-I35*($M$9+J35)</f>
        <v>49.163699999999999</v>
      </c>
      <c r="L35" s="148">
        <f t="shared" ref="L35" si="21">ROUND(K35,2)</f>
        <v>49.16</v>
      </c>
      <c r="M35" s="149">
        <f t="shared" ref="M35" si="22">L35*1.2</f>
        <v>58.99199999999999</v>
      </c>
      <c r="N35" s="10"/>
      <c r="O35" s="132">
        <v>67.811999999999998</v>
      </c>
      <c r="P35" s="144">
        <f t="shared" si="6"/>
        <v>-14.951179820992699</v>
      </c>
      <c r="Q35" s="142" t="s">
        <v>108</v>
      </c>
      <c r="R35" s="253"/>
    </row>
    <row r="36" spans="1:21" ht="33.75" hidden="1" customHeight="1">
      <c r="A36" s="77" t="s">
        <v>190</v>
      </c>
      <c r="C36" s="91"/>
      <c r="D36" s="408"/>
      <c r="E36" s="408"/>
      <c r="F36" s="139">
        <v>322436</v>
      </c>
      <c r="G36" s="159"/>
      <c r="H36" s="169" t="s">
        <v>131</v>
      </c>
      <c r="I36" s="272">
        <f>VLOOKUP(F36,[1]Rolf!$G$3:$T$199,14,FALSE)</f>
        <v>0</v>
      </c>
      <c r="J36" s="273"/>
      <c r="K36" s="274">
        <f t="shared" si="20"/>
        <v>0</v>
      </c>
      <c r="L36" s="148"/>
      <c r="M36" s="149"/>
      <c r="N36" s="10"/>
      <c r="O36" s="132">
        <v>0</v>
      </c>
      <c r="P36" s="144" t="e">
        <f t="shared" si="6"/>
        <v>#DIV/0!</v>
      </c>
      <c r="Q36" s="142" t="s">
        <v>108</v>
      </c>
      <c r="R36" s="253"/>
    </row>
    <row r="37" spans="1:21" ht="58.5" customHeight="1">
      <c r="C37" s="91"/>
      <c r="D37" s="408" t="s">
        <v>111</v>
      </c>
      <c r="E37" s="408"/>
      <c r="F37" s="162">
        <v>600139</v>
      </c>
      <c r="G37" s="160"/>
      <c r="H37" s="169" t="s">
        <v>18</v>
      </c>
      <c r="I37" s="277">
        <f>VLOOKUP(F37,[1]Sintес!$F$3:$T$194,15,FALSE)</f>
        <v>57.17</v>
      </c>
      <c r="J37" s="275"/>
      <c r="K37" s="276">
        <f t="shared" si="18"/>
        <v>49.737900000000003</v>
      </c>
      <c r="L37" s="148">
        <f t="shared" si="16"/>
        <v>49.74</v>
      </c>
      <c r="M37" s="149">
        <f t="shared" si="19"/>
        <v>59.688000000000002</v>
      </c>
      <c r="N37" s="10"/>
      <c r="O37" s="132">
        <v>68.603999999999999</v>
      </c>
      <c r="P37" s="144">
        <f t="shared" si="6"/>
        <v>-14.937675914756721</v>
      </c>
      <c r="Q37" s="142" t="s">
        <v>108</v>
      </c>
      <c r="R37" s="253"/>
    </row>
    <row r="38" spans="1:21" ht="36.75" customHeight="1">
      <c r="C38" s="91"/>
      <c r="D38" s="413" t="s">
        <v>124</v>
      </c>
      <c r="E38" s="413"/>
      <c r="F38" s="163">
        <v>600254</v>
      </c>
      <c r="G38" s="129"/>
      <c r="H38" s="169" t="s">
        <v>18</v>
      </c>
      <c r="I38" s="277">
        <f>VLOOKUP(F38,[1]Sintес!$F$3:$T$194,15,FALSE)</f>
        <v>50.36</v>
      </c>
      <c r="J38" s="275"/>
      <c r="K38" s="276">
        <f t="shared" ref="K38" si="23">I38-I38*($M$9+J38)</f>
        <v>43.813200000000002</v>
      </c>
      <c r="L38" s="148">
        <f t="shared" ref="L38" si="24">ROUND(K38,2)</f>
        <v>43.81</v>
      </c>
      <c r="M38" s="149">
        <f t="shared" ref="M38" si="25">L38*1.2</f>
        <v>52.572000000000003</v>
      </c>
      <c r="N38" s="10"/>
      <c r="O38" s="132">
        <v>60.431999999999995</v>
      </c>
      <c r="P38" s="144">
        <f t="shared" si="6"/>
        <v>-14.95092444647339</v>
      </c>
      <c r="Q38" s="142" t="s">
        <v>108</v>
      </c>
      <c r="R38" s="253"/>
    </row>
    <row r="39" spans="1:21" ht="35.1" customHeight="1" thickBot="1">
      <c r="C39" s="409" t="s">
        <v>47</v>
      </c>
      <c r="D39" s="410"/>
      <c r="E39" s="410"/>
      <c r="F39" s="108"/>
      <c r="G39" s="113"/>
      <c r="H39" s="175"/>
      <c r="I39" s="281"/>
      <c r="J39" s="282"/>
      <c r="K39" s="283"/>
      <c r="L39" s="176"/>
      <c r="M39" s="177"/>
      <c r="N39" s="10"/>
      <c r="O39" s="132">
        <v>0</v>
      </c>
      <c r="P39" s="144" t="e">
        <f t="shared" si="6"/>
        <v>#DIV/0!</v>
      </c>
      <c r="Q39" s="142" t="s">
        <v>108</v>
      </c>
      <c r="R39" s="253"/>
    </row>
    <row r="40" spans="1:21" ht="57.75" customHeight="1" thickTop="1">
      <c r="B40" s="89"/>
      <c r="C40" s="118"/>
      <c r="D40" s="411" t="s">
        <v>81</v>
      </c>
      <c r="E40" s="411"/>
      <c r="F40" s="170">
        <v>322544</v>
      </c>
      <c r="G40" s="117"/>
      <c r="H40" s="147" t="s">
        <v>1</v>
      </c>
      <c r="I40" s="272">
        <f>VLOOKUP(F40,[1]Rolf!$G$3:$T$199,14,FALSE)</f>
        <v>209.56</v>
      </c>
      <c r="J40" s="273"/>
      <c r="K40" s="274">
        <f t="shared" ref="K40:K46" si="26">I40-I40*($M$9+J40)</f>
        <v>182.31720000000001</v>
      </c>
      <c r="L40" s="148">
        <f t="shared" ref="L40:L54" si="27">ROUND(K40,2)</f>
        <v>182.32</v>
      </c>
      <c r="M40" s="149">
        <f t="shared" ref="M40:M46" si="28">L40*1.2</f>
        <v>218.78399999999999</v>
      </c>
      <c r="N40" s="10"/>
      <c r="O40" s="132">
        <v>251.47199999999998</v>
      </c>
      <c r="P40" s="144">
        <f t="shared" si="6"/>
        <v>-14.940763492759967</v>
      </c>
      <c r="Q40" s="142" t="s">
        <v>108</v>
      </c>
      <c r="R40" s="253"/>
    </row>
    <row r="41" spans="1:21" ht="27">
      <c r="B41" s="89"/>
      <c r="C41" s="118"/>
      <c r="D41" s="414" t="s">
        <v>80</v>
      </c>
      <c r="E41" s="414"/>
      <c r="F41" s="146">
        <v>322546</v>
      </c>
      <c r="G41" s="117"/>
      <c r="H41" s="147" t="s">
        <v>1</v>
      </c>
      <c r="I41" s="272">
        <f>VLOOKUP(F41,[1]Rolf!$G$3:$T$199,14,FALSE)</f>
        <v>204.45</v>
      </c>
      <c r="J41" s="273"/>
      <c r="K41" s="274">
        <f t="shared" si="26"/>
        <v>177.8715</v>
      </c>
      <c r="L41" s="148">
        <f t="shared" si="27"/>
        <v>177.87</v>
      </c>
      <c r="M41" s="149">
        <f t="shared" si="28"/>
        <v>213.44399999999999</v>
      </c>
      <c r="N41" s="10"/>
      <c r="O41" s="132">
        <v>245.33999999999997</v>
      </c>
      <c r="P41" s="144">
        <f t="shared" si="6"/>
        <v>-14.943498060381177</v>
      </c>
      <c r="Q41" s="142" t="s">
        <v>108</v>
      </c>
      <c r="R41" s="253"/>
    </row>
    <row r="42" spans="1:21" ht="27">
      <c r="B42" s="89"/>
      <c r="C42" s="118"/>
      <c r="D42" s="414"/>
      <c r="E42" s="414"/>
      <c r="F42" s="146">
        <v>322548</v>
      </c>
      <c r="G42" s="117"/>
      <c r="H42" s="147" t="s">
        <v>89</v>
      </c>
      <c r="I42" s="272">
        <f>VLOOKUP(F42,[1]Rolf!$G$3:$T$199,14,FALSE)</f>
        <v>2047.8</v>
      </c>
      <c r="J42" s="273"/>
      <c r="K42" s="274">
        <f t="shared" si="26"/>
        <v>1781.586</v>
      </c>
      <c r="L42" s="148">
        <f t="shared" ref="L42" si="29">ROUND(K42,2)</f>
        <v>1781.59</v>
      </c>
      <c r="M42" s="149">
        <f t="shared" si="28"/>
        <v>2137.9079999999999</v>
      </c>
      <c r="N42" s="10"/>
      <c r="O42" s="132">
        <v>2457.3599999999997</v>
      </c>
      <c r="P42" s="144">
        <f t="shared" si="6"/>
        <v>-14.942270668335578</v>
      </c>
      <c r="Q42" s="142" t="s">
        <v>108</v>
      </c>
      <c r="R42" s="253"/>
    </row>
    <row r="43" spans="1:21" ht="19.5" customHeight="1">
      <c r="B43" s="89"/>
      <c r="C43" s="118"/>
      <c r="D43" s="414" t="s">
        <v>120</v>
      </c>
      <c r="E43" s="414"/>
      <c r="F43" s="146">
        <v>322659</v>
      </c>
      <c r="G43" s="117"/>
      <c r="H43" s="147" t="s">
        <v>1</v>
      </c>
      <c r="I43" s="272">
        <f>VLOOKUP(F43,[1]Rolf!$G$3:$T$199,14,FALSE)</f>
        <v>196.82</v>
      </c>
      <c r="J43" s="273"/>
      <c r="K43" s="274">
        <f t="shared" ref="K43" si="30">I43-I43*($M$9+J43)</f>
        <v>171.23339999999999</v>
      </c>
      <c r="L43" s="148">
        <f t="shared" ref="L43" si="31">ROUND(K43,2)</f>
        <v>171.23</v>
      </c>
      <c r="M43" s="149">
        <f t="shared" ref="M43" si="32">L43*1.2</f>
        <v>205.47599999999997</v>
      </c>
      <c r="N43" s="10"/>
      <c r="O43" s="132">
        <v>236.18399999999997</v>
      </c>
      <c r="P43" s="144">
        <f t="shared" si="6"/>
        <v>-14.944811072826013</v>
      </c>
      <c r="Q43" s="142" t="s">
        <v>108</v>
      </c>
      <c r="R43" s="253"/>
    </row>
    <row r="44" spans="1:21" ht="27">
      <c r="B44" s="89"/>
      <c r="C44" s="118"/>
      <c r="D44" s="414"/>
      <c r="E44" s="414"/>
      <c r="F44" s="146">
        <v>323455</v>
      </c>
      <c r="G44" s="117"/>
      <c r="H44" s="147" t="s">
        <v>215</v>
      </c>
      <c r="I44" s="272">
        <f>VLOOKUP(F44,[1]Rolf!$G$3:$T$199,14,FALSE)</f>
        <v>2201.79</v>
      </c>
      <c r="J44" s="273"/>
      <c r="K44" s="274">
        <f t="shared" si="26"/>
        <v>1915.5572999999999</v>
      </c>
      <c r="L44" s="148">
        <f t="shared" ref="L44" si="33">ROUND(K44,2)</f>
        <v>1915.56</v>
      </c>
      <c r="M44" s="149">
        <f t="shared" si="28"/>
        <v>2298.672</v>
      </c>
      <c r="N44" s="10"/>
      <c r="O44" s="132">
        <v>2642.1479999999997</v>
      </c>
      <c r="P44" s="144">
        <f t="shared" si="6"/>
        <v>-14.94236672304703</v>
      </c>
      <c r="Q44" s="142" t="s">
        <v>108</v>
      </c>
      <c r="R44" s="253"/>
    </row>
    <row r="45" spans="1:21" ht="22.5" customHeight="1">
      <c r="B45" s="89"/>
      <c r="C45" s="118"/>
      <c r="D45" s="412" t="s">
        <v>90</v>
      </c>
      <c r="E45" s="412"/>
      <c r="F45" s="146">
        <v>322463</v>
      </c>
      <c r="G45" s="117"/>
      <c r="H45" s="147" t="s">
        <v>1</v>
      </c>
      <c r="I45" s="272">
        <f>VLOOKUP(F45,[1]Rolf!$G$3:$T$199,14,FALSE)</f>
        <v>290.95</v>
      </c>
      <c r="J45" s="273"/>
      <c r="K45" s="274">
        <f t="shared" si="26"/>
        <v>253.12649999999999</v>
      </c>
      <c r="L45" s="148">
        <f t="shared" ref="L45" si="34">ROUND(K45,2)</f>
        <v>253.13</v>
      </c>
      <c r="M45" s="149">
        <f t="shared" si="28"/>
        <v>303.75599999999997</v>
      </c>
      <c r="N45" s="10"/>
      <c r="O45" s="132">
        <v>349.14</v>
      </c>
      <c r="P45" s="144">
        <f t="shared" si="6"/>
        <v>-14.940939438233336</v>
      </c>
      <c r="Q45" s="142" t="s">
        <v>108</v>
      </c>
      <c r="R45" s="253"/>
    </row>
    <row r="46" spans="1:21" ht="24" customHeight="1">
      <c r="B46" s="89"/>
      <c r="C46" s="118"/>
      <c r="D46" s="412"/>
      <c r="E46" s="412"/>
      <c r="F46" s="146">
        <v>322467</v>
      </c>
      <c r="G46" s="117"/>
      <c r="H46" s="147" t="s">
        <v>89</v>
      </c>
      <c r="I46" s="272">
        <f>VLOOKUP(F46,[1]Rolf!$G$3:$T$199,14,FALSE)</f>
        <v>2967.36</v>
      </c>
      <c r="J46" s="273"/>
      <c r="K46" s="274">
        <f t="shared" si="26"/>
        <v>2581.6032</v>
      </c>
      <c r="L46" s="148">
        <f t="shared" ref="L46" si="35">ROUND(K46,2)</f>
        <v>2581.6</v>
      </c>
      <c r="M46" s="149">
        <f t="shared" si="28"/>
        <v>3097.9199999999996</v>
      </c>
      <c r="N46" s="10"/>
      <c r="O46" s="132">
        <v>3560.8319999999999</v>
      </c>
      <c r="P46" s="144">
        <f t="shared" si="6"/>
        <v>-14.942671211651692</v>
      </c>
      <c r="Q46" s="142" t="s">
        <v>108</v>
      </c>
      <c r="R46" s="253"/>
    </row>
    <row r="47" spans="1:21" ht="20.25" hidden="1">
      <c r="A47" s="77" t="s">
        <v>42</v>
      </c>
      <c r="B47" s="84"/>
      <c r="C47" s="92"/>
      <c r="D47" s="408" t="s">
        <v>21</v>
      </c>
      <c r="E47" s="408"/>
      <c r="F47" s="161">
        <v>322232</v>
      </c>
      <c r="G47" s="278"/>
      <c r="H47" s="178" t="s">
        <v>8</v>
      </c>
      <c r="I47" s="272">
        <f>VLOOKUP(F47,[1]Rolf!$G$3:$T$199,14,FALSE)</f>
        <v>15.14</v>
      </c>
      <c r="J47" s="273"/>
      <c r="K47" s="274">
        <f t="shared" si="18"/>
        <v>13.171800000000001</v>
      </c>
      <c r="L47" s="148">
        <f t="shared" si="27"/>
        <v>13.17</v>
      </c>
      <c r="M47" s="149">
        <f t="shared" si="19"/>
        <v>15.803999999999998</v>
      </c>
      <c r="N47" s="10"/>
      <c r="O47" s="132">
        <v>18.167999999999999</v>
      </c>
      <c r="P47" s="144">
        <f t="shared" si="6"/>
        <v>-14.958238420653004</v>
      </c>
      <c r="Q47" s="142" t="s">
        <v>108</v>
      </c>
      <c r="R47" s="253"/>
    </row>
    <row r="48" spans="1:21" ht="39.75" customHeight="1">
      <c r="C48" s="92"/>
      <c r="D48" s="408"/>
      <c r="E48" s="408"/>
      <c r="F48" s="171">
        <v>322227</v>
      </c>
      <c r="G48" s="156"/>
      <c r="H48" s="179" t="s">
        <v>18</v>
      </c>
      <c r="I48" s="272">
        <f>VLOOKUP(F48,[1]Rolf!$G$3:$T$199,14,FALSE)</f>
        <v>52.16</v>
      </c>
      <c r="J48" s="275"/>
      <c r="K48" s="276">
        <f t="shared" si="18"/>
        <v>45.379199999999997</v>
      </c>
      <c r="L48" s="148">
        <f t="shared" si="27"/>
        <v>45.38</v>
      </c>
      <c r="M48" s="149">
        <f t="shared" si="19"/>
        <v>54.456000000000003</v>
      </c>
      <c r="N48" s="10"/>
      <c r="O48" s="132">
        <v>62.591999999999992</v>
      </c>
      <c r="P48" s="144">
        <f t="shared" si="6"/>
        <v>-14.940502423975289</v>
      </c>
      <c r="Q48" s="142" t="s">
        <v>108</v>
      </c>
      <c r="R48" s="253"/>
    </row>
    <row r="49" spans="1:18" ht="20.25">
      <c r="B49" s="84"/>
      <c r="C49" s="92"/>
      <c r="D49" s="438" t="s">
        <v>119</v>
      </c>
      <c r="E49" s="438"/>
      <c r="F49" s="161">
        <v>322701</v>
      </c>
      <c r="G49" s="279"/>
      <c r="H49" s="178" t="s">
        <v>8</v>
      </c>
      <c r="I49" s="272">
        <f>VLOOKUP(F49,[1]Rolf!$G$3:$T$399,14,FALSE)</f>
        <v>13.5</v>
      </c>
      <c r="J49" s="273"/>
      <c r="K49" s="274">
        <f t="shared" si="18"/>
        <v>11.744999999999999</v>
      </c>
      <c r="L49" s="148">
        <f t="shared" si="27"/>
        <v>11.75</v>
      </c>
      <c r="M49" s="149">
        <f t="shared" si="19"/>
        <v>14.1</v>
      </c>
      <c r="N49" s="10"/>
      <c r="O49" s="132">
        <v>16.2</v>
      </c>
      <c r="P49" s="144">
        <f t="shared" si="6"/>
        <v>-14.893617021276583</v>
      </c>
      <c r="Q49" s="142" t="s">
        <v>108</v>
      </c>
      <c r="R49" s="253"/>
    </row>
    <row r="50" spans="1:18" ht="20.25">
      <c r="C50" s="92"/>
      <c r="D50" s="438"/>
      <c r="E50" s="438"/>
      <c r="F50" s="172">
        <v>322702</v>
      </c>
      <c r="G50" s="280"/>
      <c r="H50" s="179" t="s">
        <v>18</v>
      </c>
      <c r="I50" s="272">
        <f>VLOOKUP(F50,[1]Rolf!$G$3:$T$199,14,FALSE)</f>
        <v>48.86</v>
      </c>
      <c r="J50" s="273"/>
      <c r="K50" s="274">
        <f t="shared" ref="K50" si="36">I50-I50*($M$9+J50)</f>
        <v>42.508200000000002</v>
      </c>
      <c r="L50" s="148">
        <f t="shared" ref="L50" si="37">ROUND(K50,2)</f>
        <v>42.51</v>
      </c>
      <c r="M50" s="149">
        <f t="shared" ref="M50" si="38">L50*1.2</f>
        <v>51.011999999999993</v>
      </c>
      <c r="N50" s="10"/>
      <c r="O50" s="132">
        <v>58.631999999999998</v>
      </c>
      <c r="P50" s="144">
        <f t="shared" si="6"/>
        <v>-14.937661726652562</v>
      </c>
      <c r="Q50" s="142" t="s">
        <v>108</v>
      </c>
      <c r="R50" s="253"/>
    </row>
    <row r="51" spans="1:18" ht="20.25">
      <c r="C51" s="92"/>
      <c r="D51" s="408" t="s">
        <v>144</v>
      </c>
      <c r="E51" s="408"/>
      <c r="F51" s="173">
        <v>801944</v>
      </c>
      <c r="G51" s="157">
        <v>999908</v>
      </c>
      <c r="H51" s="169" t="s">
        <v>9</v>
      </c>
      <c r="I51" s="277">
        <f>VLOOKUP(F51,[1]Sintес!$F$3:$T$194,15,FALSE)</f>
        <v>49.7</v>
      </c>
      <c r="J51" s="275"/>
      <c r="K51" s="276">
        <f t="shared" si="18"/>
        <v>43.239000000000004</v>
      </c>
      <c r="L51" s="148">
        <f t="shared" si="27"/>
        <v>43.24</v>
      </c>
      <c r="M51" s="149">
        <f t="shared" si="19"/>
        <v>51.887999999999998</v>
      </c>
      <c r="N51" s="10"/>
      <c r="O51" s="132">
        <v>59.64</v>
      </c>
      <c r="P51" s="144">
        <f t="shared" si="6"/>
        <v>-14.939870490286777</v>
      </c>
      <c r="Q51" s="142" t="s">
        <v>108</v>
      </c>
      <c r="R51" s="253"/>
    </row>
    <row r="52" spans="1:18" ht="33.75" customHeight="1">
      <c r="B52" s="86"/>
      <c r="C52" s="120"/>
      <c r="D52" s="434" t="s">
        <v>178</v>
      </c>
      <c r="E52" s="434"/>
      <c r="F52" s="174">
        <v>122442</v>
      </c>
      <c r="G52" s="157">
        <v>865864</v>
      </c>
      <c r="H52" s="180" t="s">
        <v>10</v>
      </c>
      <c r="I52" s="277">
        <f>VLOOKUP(F52,[1]Sintес!$F$3:$T$194,15,FALSE)</f>
        <v>202.33</v>
      </c>
      <c r="J52" s="275"/>
      <c r="K52" s="276">
        <f t="shared" si="18"/>
        <v>176.02710000000002</v>
      </c>
      <c r="L52" s="181">
        <f t="shared" si="27"/>
        <v>176.03</v>
      </c>
      <c r="M52" s="149">
        <f t="shared" si="19"/>
        <v>211.23599999999999</v>
      </c>
      <c r="N52" s="10"/>
      <c r="O52" s="132">
        <v>242.79599999999999</v>
      </c>
      <c r="P52" s="144">
        <f t="shared" si="6"/>
        <v>-14.940635119013802</v>
      </c>
      <c r="Q52" s="142" t="s">
        <v>108</v>
      </c>
      <c r="R52" s="253"/>
    </row>
    <row r="53" spans="1:18" ht="21" customHeight="1">
      <c r="B53" s="86"/>
      <c r="C53" s="120"/>
      <c r="D53" s="434"/>
      <c r="E53" s="434"/>
      <c r="F53" s="174">
        <v>963291</v>
      </c>
      <c r="G53" s="157"/>
      <c r="H53" s="180" t="s">
        <v>24</v>
      </c>
      <c r="I53" s="277">
        <f>VLOOKUP(F53,[1]Sintес!$F$3:$T$194,15,FALSE)</f>
        <v>1862.48</v>
      </c>
      <c r="J53" s="275"/>
      <c r="K53" s="276">
        <f t="shared" si="18"/>
        <v>1620.3576</v>
      </c>
      <c r="L53" s="181">
        <f t="shared" si="27"/>
        <v>1620.36</v>
      </c>
      <c r="M53" s="149">
        <f t="shared" si="19"/>
        <v>1944.4319999999998</v>
      </c>
      <c r="N53" s="10"/>
      <c r="O53" s="132">
        <v>2234.9760000000001</v>
      </c>
      <c r="P53" s="144">
        <f t="shared" si="6"/>
        <v>-14.942358488237195</v>
      </c>
      <c r="Q53" s="142" t="s">
        <v>108</v>
      </c>
      <c r="R53" s="253"/>
    </row>
    <row r="54" spans="1:18" ht="18.75" customHeight="1">
      <c r="B54" s="86"/>
      <c r="C54" s="120"/>
      <c r="D54" s="435" t="s">
        <v>177</v>
      </c>
      <c r="E54" s="435"/>
      <c r="F54" s="151">
        <v>122446</v>
      </c>
      <c r="G54" s="157"/>
      <c r="H54" s="180" t="s">
        <v>10</v>
      </c>
      <c r="I54" s="277">
        <f>VLOOKUP(F54,[1]Sintес!$F$3:$T$194,15,FALSE)</f>
        <v>149.75</v>
      </c>
      <c r="J54" s="275"/>
      <c r="K54" s="276">
        <f t="shared" si="18"/>
        <v>130.2825</v>
      </c>
      <c r="L54" s="181">
        <f t="shared" si="27"/>
        <v>130.28</v>
      </c>
      <c r="M54" s="149">
        <f t="shared" si="19"/>
        <v>156.33599999999998</v>
      </c>
      <c r="N54" s="10"/>
      <c r="O54" s="132">
        <v>179.7</v>
      </c>
      <c r="P54" s="144">
        <f t="shared" si="6"/>
        <v>-14.944734418176232</v>
      </c>
      <c r="Q54" s="142" t="s">
        <v>108</v>
      </c>
      <c r="R54" s="253"/>
    </row>
    <row r="55" spans="1:18" ht="21.75" customHeight="1">
      <c r="B55" s="86"/>
      <c r="C55" s="120"/>
      <c r="D55" s="435"/>
      <c r="E55" s="435"/>
      <c r="F55" s="152">
        <v>963293</v>
      </c>
      <c r="G55" s="240"/>
      <c r="H55" s="180" t="s">
        <v>24</v>
      </c>
      <c r="I55" s="277">
        <f>VLOOKUP(F55,[1]Sintес!$F$3:$T$194,15,FALSE)</f>
        <v>1521.44</v>
      </c>
      <c r="J55" s="275"/>
      <c r="K55" s="276">
        <f t="shared" ref="K55" si="39">I55-I55*($M$9+J55)</f>
        <v>1323.6528000000001</v>
      </c>
      <c r="L55" s="181">
        <f t="shared" ref="L55" si="40">ROUND(K55,2)</f>
        <v>1323.65</v>
      </c>
      <c r="M55" s="149">
        <f t="shared" ref="M55" si="41">L55*1.2</f>
        <v>1588.38</v>
      </c>
      <c r="N55" s="10"/>
      <c r="O55" s="132">
        <v>1825.7280000000001</v>
      </c>
      <c r="P55" s="144">
        <f t="shared" si="6"/>
        <v>-14.942771880784189</v>
      </c>
      <c r="Q55" s="142" t="s">
        <v>108</v>
      </c>
      <c r="R55" s="253"/>
    </row>
    <row r="56" spans="1:18" ht="15.75" customHeight="1">
      <c r="B56" s="86"/>
      <c r="C56" s="92"/>
      <c r="D56" s="395" t="s">
        <v>194</v>
      </c>
      <c r="E56" s="395"/>
      <c r="F56" s="153"/>
      <c r="G56" s="185">
        <v>691772248081</v>
      </c>
      <c r="H56" s="147" t="s">
        <v>17</v>
      </c>
      <c r="I56" s="284">
        <f>VLOOKUP(G56,[1]РАСЧЕТ_НАЛИВ!$D$5:$K$148,8,FALSE)</f>
        <v>11.447999999999999</v>
      </c>
      <c r="J56" s="285"/>
      <c r="K56" s="276">
        <f t="shared" si="18"/>
        <v>9.9597599999999993</v>
      </c>
      <c r="L56" s="148">
        <f t="shared" ref="L56:L60" si="42">ROUND(K56,2)</f>
        <v>9.9600000000000009</v>
      </c>
      <c r="M56" s="149">
        <f t="shared" si="19"/>
        <v>11.952</v>
      </c>
      <c r="N56" s="75"/>
      <c r="O56" s="132">
        <v>13.739999999999998</v>
      </c>
      <c r="P56" s="144">
        <f t="shared" si="6"/>
        <v>-14.959839357429704</v>
      </c>
      <c r="Q56" s="142" t="s">
        <v>108</v>
      </c>
      <c r="R56" s="253"/>
    </row>
    <row r="57" spans="1:18" ht="21" customHeight="1">
      <c r="B57" s="86"/>
      <c r="C57" s="92"/>
      <c r="D57" s="395"/>
      <c r="E57" s="395"/>
      <c r="F57" s="153"/>
      <c r="G57" s="185">
        <v>6917722480844</v>
      </c>
      <c r="H57" s="147" t="s">
        <v>102</v>
      </c>
      <c r="I57" s="284">
        <f>VLOOKUP(G57,[1]РАСЧЕТ_НАЛИВ!$D$5:$K$148,8,FALSE)</f>
        <v>33.311999999999998</v>
      </c>
      <c r="J57" s="285"/>
      <c r="K57" s="276">
        <f t="shared" ref="K57" si="43">I57-I57*($M$9+J57)</f>
        <v>28.981439999999999</v>
      </c>
      <c r="L57" s="148">
        <f t="shared" si="42"/>
        <v>28.98</v>
      </c>
      <c r="M57" s="149">
        <f t="shared" ref="M57" si="44">L57*1.2</f>
        <v>34.775999999999996</v>
      </c>
      <c r="N57" s="75"/>
      <c r="O57" s="132">
        <v>39.972000000000001</v>
      </c>
      <c r="P57" s="144">
        <f t="shared" si="6"/>
        <v>-14.941338854382359</v>
      </c>
      <c r="Q57" s="142" t="s">
        <v>108</v>
      </c>
      <c r="R57" s="253"/>
    </row>
    <row r="58" spans="1:18" ht="22.5" customHeight="1">
      <c r="B58" s="86"/>
      <c r="C58" s="92"/>
      <c r="D58" s="395"/>
      <c r="E58" s="395"/>
      <c r="F58" s="153"/>
      <c r="G58" s="185">
        <v>6917722480820</v>
      </c>
      <c r="H58" s="147" t="s">
        <v>185</v>
      </c>
      <c r="I58" s="284">
        <f>VLOOKUP(G58,[1]РАСЧЕТ_НАЛИВ!$D$5:$K$148,8,FALSE)</f>
        <v>113.5896</v>
      </c>
      <c r="J58" s="285"/>
      <c r="K58" s="276">
        <f t="shared" si="18"/>
        <v>98.822952000000001</v>
      </c>
      <c r="L58" s="148">
        <f t="shared" si="42"/>
        <v>98.82</v>
      </c>
      <c r="M58" s="149">
        <f t="shared" si="19"/>
        <v>118.58399999999999</v>
      </c>
      <c r="N58" s="26"/>
      <c r="O58" s="132">
        <v>136.30799999999999</v>
      </c>
      <c r="P58" s="144">
        <f t="shared" si="6"/>
        <v>-14.946367132159487</v>
      </c>
      <c r="Q58" s="142" t="s">
        <v>108</v>
      </c>
      <c r="R58" s="253"/>
    </row>
    <row r="59" spans="1:18" ht="30" customHeight="1">
      <c r="B59" s="86"/>
      <c r="C59" s="92"/>
      <c r="D59" s="395"/>
      <c r="E59" s="395"/>
      <c r="F59" s="154"/>
      <c r="G59" s="241">
        <v>69177224808200</v>
      </c>
      <c r="H59" s="147" t="s">
        <v>132</v>
      </c>
      <c r="I59" s="284">
        <f>VLOOKUP(G59,[1]РАСЧЕТ_НАЛИВ!$D$5:$K$148,8,FALSE)</f>
        <v>1191.0265999999999</v>
      </c>
      <c r="J59" s="285"/>
      <c r="K59" s="276">
        <f t="shared" si="18"/>
        <v>1036.1931419999999</v>
      </c>
      <c r="L59" s="148">
        <f t="shared" si="42"/>
        <v>1036.19</v>
      </c>
      <c r="M59" s="149">
        <f t="shared" si="19"/>
        <v>1243.4280000000001</v>
      </c>
      <c r="N59" s="26"/>
      <c r="O59" s="132">
        <v>1429.2359999999999</v>
      </c>
      <c r="P59" s="144">
        <f t="shared" si="6"/>
        <v>-14.943205396693626</v>
      </c>
      <c r="Q59" s="142" t="s">
        <v>108</v>
      </c>
      <c r="R59" s="253"/>
    </row>
    <row r="60" spans="1:18" ht="27" hidden="1" customHeight="1">
      <c r="A60" s="77" t="s">
        <v>42</v>
      </c>
      <c r="B60" s="86"/>
      <c r="C60" s="92"/>
      <c r="D60" s="395" t="s">
        <v>184</v>
      </c>
      <c r="E60" s="395"/>
      <c r="F60" s="239"/>
      <c r="G60" s="245">
        <v>6917722433321</v>
      </c>
      <c r="H60" s="147" t="s">
        <v>17</v>
      </c>
      <c r="I60" s="284">
        <f>VLOOKUP(G60,[1]РАСЧЕТ_НАЛИВ!$D$5:$K$148,8,FALSE)</f>
        <v>12.047999999999998</v>
      </c>
      <c r="J60" s="285"/>
      <c r="K60" s="276">
        <f t="shared" ref="K60" si="45">I60-I60*($M$9+J60)</f>
        <v>10.481759999999998</v>
      </c>
      <c r="L60" s="148">
        <f t="shared" si="42"/>
        <v>10.48</v>
      </c>
      <c r="M60" s="149">
        <f t="shared" ref="M60" si="46">L60*1.2</f>
        <v>12.576000000000001</v>
      </c>
      <c r="N60" s="26"/>
      <c r="O60" s="132">
        <v>14.243999999999998</v>
      </c>
      <c r="P60" s="144">
        <f t="shared" si="6"/>
        <v>-13.263358778625944</v>
      </c>
      <c r="Q60" s="142" t="s">
        <v>108</v>
      </c>
      <c r="R60" s="253"/>
    </row>
    <row r="61" spans="1:18" ht="27" hidden="1" customHeight="1">
      <c r="A61" s="77" t="s">
        <v>42</v>
      </c>
      <c r="B61" s="86"/>
      <c r="C61" s="92"/>
      <c r="D61" s="395"/>
      <c r="E61" s="395"/>
      <c r="F61" s="124"/>
      <c r="G61" s="245">
        <v>6917722433344</v>
      </c>
      <c r="H61" s="147" t="s">
        <v>102</v>
      </c>
      <c r="I61" s="284">
        <f>VLOOKUP(G61,[1]РАСЧЕТ_НАЛИВ!$D$5:$K$148,8,FALSE)</f>
        <v>36.659999999999997</v>
      </c>
      <c r="J61" s="285"/>
      <c r="K61" s="276">
        <f t="shared" ref="K61" si="47">I61-I61*($M$9+J61)</f>
        <v>31.894199999999998</v>
      </c>
      <c r="L61" s="148">
        <f t="shared" ref="L61" si="48">ROUND(K61,2)</f>
        <v>31.89</v>
      </c>
      <c r="M61" s="149">
        <f t="shared" ref="M61" si="49">L61*1.2</f>
        <v>38.268000000000001</v>
      </c>
      <c r="N61" s="26"/>
      <c r="O61" s="132">
        <v>43.056000000000004</v>
      </c>
      <c r="P61" s="144">
        <f t="shared" si="6"/>
        <v>-12.51175917215428</v>
      </c>
      <c r="Q61" s="142" t="s">
        <v>108</v>
      </c>
      <c r="R61" s="253"/>
    </row>
    <row r="62" spans="1:18" ht="23.25" customHeight="1">
      <c r="B62" s="430"/>
      <c r="C62" s="248"/>
      <c r="D62" s="395"/>
      <c r="E62" s="395"/>
      <c r="F62" s="125"/>
      <c r="G62" s="126">
        <v>6917722433320</v>
      </c>
      <c r="H62" s="147" t="s">
        <v>185</v>
      </c>
      <c r="I62" s="284">
        <f>VLOOKUP(G62,[1]РАСЧЕТ_НАЛИВ!$D$5:$K$148,8,FALSE)</f>
        <v>127.518</v>
      </c>
      <c r="J62" s="285"/>
      <c r="K62" s="276">
        <f t="shared" ref="K62:K63" si="50">I62-I62*($M$9+J62)</f>
        <v>110.94066000000001</v>
      </c>
      <c r="L62" s="148">
        <f t="shared" ref="L62:L63" si="51">ROUND(K62,2)</f>
        <v>110.94</v>
      </c>
      <c r="M62" s="149">
        <f t="shared" ref="M62:M63" si="52">L62*1.2</f>
        <v>133.12799999999999</v>
      </c>
      <c r="N62" s="26"/>
      <c r="O62" s="132">
        <v>153.024</v>
      </c>
      <c r="P62" s="144">
        <f t="shared" si="6"/>
        <v>-14.945015323598355</v>
      </c>
      <c r="Q62" s="142" t="s">
        <v>108</v>
      </c>
      <c r="R62" s="253"/>
    </row>
    <row r="63" spans="1:18" ht="26.25" customHeight="1">
      <c r="B63" s="430"/>
      <c r="C63" s="249"/>
      <c r="D63" s="395"/>
      <c r="E63" s="395"/>
      <c r="F63" s="246"/>
      <c r="G63" s="247">
        <v>69177224333200</v>
      </c>
      <c r="H63" s="147" t="s">
        <v>132</v>
      </c>
      <c r="I63" s="284">
        <f>VLOOKUP(G63,[1]РАСЧЕТ_НАЛИВ!$D$5:$K$148,8,FALSE)</f>
        <v>1338.4832000000001</v>
      </c>
      <c r="J63" s="285"/>
      <c r="K63" s="276">
        <f t="shared" si="50"/>
        <v>1164.4803840000002</v>
      </c>
      <c r="L63" s="148">
        <f t="shared" si="51"/>
        <v>1164.48</v>
      </c>
      <c r="M63" s="149">
        <f t="shared" si="52"/>
        <v>1397.376</v>
      </c>
      <c r="N63" s="26"/>
      <c r="O63" s="132">
        <v>1606.1759999999999</v>
      </c>
      <c r="P63" s="144">
        <f t="shared" si="6"/>
        <v>-14.942291838417155</v>
      </c>
      <c r="Q63" s="142" t="s">
        <v>108</v>
      </c>
      <c r="R63" s="253"/>
    </row>
    <row r="64" spans="1:18" ht="27.75" customHeight="1">
      <c r="B64" s="86"/>
      <c r="C64" s="436" t="s">
        <v>75</v>
      </c>
      <c r="D64" s="437"/>
      <c r="E64" s="437"/>
      <c r="F64" s="243"/>
      <c r="G64" s="244"/>
      <c r="H64" s="286"/>
      <c r="I64" s="281"/>
      <c r="J64" s="287"/>
      <c r="K64" s="288"/>
      <c r="L64" s="176"/>
      <c r="M64" s="177"/>
      <c r="N64" s="10"/>
      <c r="O64" s="132">
        <v>0</v>
      </c>
      <c r="P64" s="144" t="e">
        <f t="shared" si="6"/>
        <v>#DIV/0!</v>
      </c>
      <c r="Q64" s="142" t="s">
        <v>108</v>
      </c>
      <c r="R64" s="253"/>
    </row>
    <row r="65" spans="1:21" ht="20.25" customHeight="1">
      <c r="B65" s="85"/>
      <c r="C65" s="92"/>
      <c r="D65" s="431" t="s">
        <v>179</v>
      </c>
      <c r="E65" s="431"/>
      <c r="F65" s="182"/>
      <c r="G65" s="157">
        <v>691772241540</v>
      </c>
      <c r="H65" s="147" t="s">
        <v>211</v>
      </c>
      <c r="I65" s="284">
        <f>VLOOKUP(G65,[1]РАСЧЕТ_НАЛИВ!$D$5:$K$148,8,FALSE)</f>
        <v>5.3212000000000002</v>
      </c>
      <c r="J65" s="275"/>
      <c r="K65" s="276">
        <f t="shared" ref="K65" si="53">I65-I65*($M$9+J65)</f>
        <v>4.6294440000000003</v>
      </c>
      <c r="L65" s="148">
        <f t="shared" ref="L65" si="54">ROUND(K65,2)</f>
        <v>4.63</v>
      </c>
      <c r="M65" s="149">
        <f t="shared" ref="M65" si="55">L65*1.2</f>
        <v>5.556</v>
      </c>
      <c r="N65" s="10"/>
      <c r="O65" s="132">
        <v>6.3840000000000003</v>
      </c>
      <c r="P65" s="144">
        <f t="shared" si="6"/>
        <v>-14.90280777537798</v>
      </c>
      <c r="Q65" s="142" t="s">
        <v>108</v>
      </c>
      <c r="R65" s="253"/>
    </row>
    <row r="66" spans="1:21" ht="20.25">
      <c r="B66" s="85"/>
      <c r="C66" s="92"/>
      <c r="D66" s="431"/>
      <c r="E66" s="431"/>
      <c r="F66" s="128"/>
      <c r="G66" s="157">
        <v>69177224154020</v>
      </c>
      <c r="H66" s="147" t="s">
        <v>185</v>
      </c>
      <c r="I66" s="284">
        <f>VLOOKUP(G66,[1]РАСЧЕТ_НАЛИВ!$D$5:$K$148,8,FALSE)</f>
        <v>112.254</v>
      </c>
      <c r="J66" s="275"/>
      <c r="K66" s="276">
        <f t="shared" ref="K66:K67" si="56">I66-I66*($M$9+J66)</f>
        <v>97.660980000000009</v>
      </c>
      <c r="L66" s="148">
        <f t="shared" ref="L66:L67" si="57">ROUND(K66,2)</f>
        <v>97.66</v>
      </c>
      <c r="M66" s="149">
        <f t="shared" ref="M66:M67" si="58">L66*1.2</f>
        <v>117.19199999999999</v>
      </c>
      <c r="N66" s="10"/>
      <c r="O66" s="132">
        <v>134.69999999999999</v>
      </c>
      <c r="P66" s="144">
        <f t="shared" si="6"/>
        <v>-14.939586319885322</v>
      </c>
      <c r="Q66" s="142" t="s">
        <v>108</v>
      </c>
      <c r="R66" s="253"/>
    </row>
    <row r="67" spans="1:21" ht="20.25">
      <c r="B67" s="85"/>
      <c r="C67" s="92"/>
      <c r="D67" s="431"/>
      <c r="E67" s="431"/>
      <c r="F67" s="128"/>
      <c r="G67" s="157">
        <v>691772241540180</v>
      </c>
      <c r="H67" s="147" t="s">
        <v>132</v>
      </c>
      <c r="I67" s="284">
        <f>VLOOKUP(G67,[1]РАСЧЕТ_НАЛИВ!$D$5:$K$148,8,FALSE)</f>
        <v>1176.8438000000001</v>
      </c>
      <c r="J67" s="275"/>
      <c r="K67" s="276">
        <f t="shared" si="56"/>
        <v>1023.8541060000001</v>
      </c>
      <c r="L67" s="148">
        <f t="shared" si="57"/>
        <v>1023.85</v>
      </c>
      <c r="M67" s="149">
        <f t="shared" si="58"/>
        <v>1228.6199999999999</v>
      </c>
      <c r="N67" s="10"/>
      <c r="O67" s="132">
        <v>1412.2079999999999</v>
      </c>
      <c r="P67" s="144">
        <f t="shared" si="6"/>
        <v>-14.942618547638808</v>
      </c>
      <c r="Q67" s="142" t="s">
        <v>108</v>
      </c>
      <c r="R67" s="253"/>
    </row>
    <row r="68" spans="1:21" ht="48.75" customHeight="1">
      <c r="B68" s="86"/>
      <c r="C68" s="92"/>
      <c r="D68" s="431" t="s">
        <v>180</v>
      </c>
      <c r="E68" s="431"/>
      <c r="F68" s="183">
        <v>122444</v>
      </c>
      <c r="G68" s="157"/>
      <c r="H68" s="147" t="s">
        <v>10</v>
      </c>
      <c r="I68" s="277">
        <f>VLOOKUP(F68,[1]Sintес!$F$3:$T$194,15,FALSE)</f>
        <v>181.73</v>
      </c>
      <c r="J68" s="275"/>
      <c r="K68" s="276">
        <f t="shared" si="18"/>
        <v>158.10509999999999</v>
      </c>
      <c r="L68" s="148">
        <f t="shared" ref="L68:L70" si="59">ROUND(K68,2)</f>
        <v>158.11000000000001</v>
      </c>
      <c r="M68" s="149">
        <f t="shared" si="19"/>
        <v>189.732</v>
      </c>
      <c r="N68" s="10"/>
      <c r="O68" s="132">
        <v>218.07599999999999</v>
      </c>
      <c r="P68" s="144">
        <f t="shared" si="6"/>
        <v>-14.938966542280685</v>
      </c>
      <c r="Q68" s="142" t="s">
        <v>108</v>
      </c>
      <c r="R68" s="253"/>
    </row>
    <row r="69" spans="1:21" ht="55.5" customHeight="1" thickBot="1">
      <c r="B69" s="86"/>
      <c r="C69" s="114"/>
      <c r="D69" s="439" t="s">
        <v>112</v>
      </c>
      <c r="E69" s="439"/>
      <c r="F69" s="184">
        <v>801923</v>
      </c>
      <c r="G69" s="160"/>
      <c r="H69" s="169" t="s">
        <v>8</v>
      </c>
      <c r="I69" s="277">
        <f>VLOOKUP(F69,[1]Sintес!$F$3:$T$194,15,FALSE)</f>
        <v>10.26</v>
      </c>
      <c r="J69" s="275"/>
      <c r="K69" s="276">
        <f t="shared" si="18"/>
        <v>8.9261999999999997</v>
      </c>
      <c r="L69" s="148">
        <f t="shared" si="59"/>
        <v>8.93</v>
      </c>
      <c r="M69" s="149">
        <f t="shared" si="19"/>
        <v>10.715999999999999</v>
      </c>
      <c r="N69" s="10"/>
      <c r="O69" s="132">
        <v>12.311999999999999</v>
      </c>
      <c r="P69" s="144">
        <f t="shared" si="6"/>
        <v>-14.893617021276606</v>
      </c>
      <c r="Q69" s="142" t="s">
        <v>108</v>
      </c>
      <c r="R69" s="253"/>
    </row>
    <row r="70" spans="1:21" ht="57.75" hidden="1" customHeight="1">
      <c r="A70" s="77" t="s">
        <v>42</v>
      </c>
      <c r="B70" s="86"/>
      <c r="C70" s="92"/>
      <c r="D70" s="439" t="s">
        <v>113</v>
      </c>
      <c r="E70" s="439"/>
      <c r="F70" s="289">
        <v>801950</v>
      </c>
      <c r="G70" s="160"/>
      <c r="H70" s="169" t="s">
        <v>8</v>
      </c>
      <c r="I70" s="277">
        <f>VLOOKUP(F70,[1]Sintес!$F$3:$T$194,15,FALSE)</f>
        <v>14.19</v>
      </c>
      <c r="J70" s="275"/>
      <c r="K70" s="276">
        <f>I70-I70*($M$9+J70)</f>
        <v>12.3453</v>
      </c>
      <c r="L70" s="148">
        <f t="shared" si="59"/>
        <v>12.35</v>
      </c>
      <c r="M70" s="149">
        <f>L70*1.2</f>
        <v>14.819999999999999</v>
      </c>
      <c r="N70" s="10"/>
      <c r="O70" s="132">
        <v>17.027999999999999</v>
      </c>
      <c r="P70" s="144">
        <f t="shared" si="6"/>
        <v>-14.898785425101213</v>
      </c>
      <c r="Q70" s="142" t="s">
        <v>108</v>
      </c>
      <c r="R70" s="253"/>
    </row>
    <row r="71" spans="1:21" ht="29.25" customHeight="1">
      <c r="B71" s="86"/>
      <c r="C71" s="432" t="s">
        <v>48</v>
      </c>
      <c r="D71" s="433"/>
      <c r="E71" s="433"/>
      <c r="F71" s="125"/>
      <c r="G71" s="290"/>
      <c r="H71" s="186" t="s">
        <v>4</v>
      </c>
      <c r="I71" s="281"/>
      <c r="J71" s="291"/>
      <c r="K71" s="291"/>
      <c r="L71" s="186" t="s">
        <v>54</v>
      </c>
      <c r="M71" s="187" t="s">
        <v>53</v>
      </c>
      <c r="N71" s="10"/>
      <c r="O71" s="132" t="s">
        <v>53</v>
      </c>
      <c r="P71" s="144" t="e">
        <f t="shared" si="6"/>
        <v>#VALUE!</v>
      </c>
      <c r="Q71" s="142" t="s">
        <v>108</v>
      </c>
      <c r="R71" s="253"/>
    </row>
    <row r="72" spans="1:21" ht="24">
      <c r="C72" s="92"/>
      <c r="D72" s="396" t="s">
        <v>148</v>
      </c>
      <c r="E72" s="188" t="s">
        <v>32</v>
      </c>
      <c r="F72" s="292"/>
      <c r="G72" s="293">
        <v>691772248091</v>
      </c>
      <c r="H72" s="147" t="s">
        <v>17</v>
      </c>
      <c r="I72" s="284">
        <f>VLOOKUP(G72,[1]РАСЧЕТ_НАЛИВ!$D$5:$K$148,8,FALSE)</f>
        <v>4.5368000000000004</v>
      </c>
      <c r="J72" s="275"/>
      <c r="K72" s="276">
        <f t="shared" si="18"/>
        <v>3.9470160000000005</v>
      </c>
      <c r="L72" s="148">
        <f t="shared" ref="L72:L74" si="60">ROUND(K72,2)</f>
        <v>3.95</v>
      </c>
      <c r="M72" s="149">
        <f t="shared" si="19"/>
        <v>4.74</v>
      </c>
      <c r="N72" s="10"/>
      <c r="O72" s="132">
        <v>5.4479999999999995</v>
      </c>
      <c r="P72" s="144">
        <f t="shared" si="6"/>
        <v>-14.936708860759484</v>
      </c>
      <c r="Q72" s="142" t="s">
        <v>108</v>
      </c>
      <c r="R72" s="253"/>
    </row>
    <row r="73" spans="1:21" ht="20.25">
      <c r="B73" s="86"/>
      <c r="C73" s="92"/>
      <c r="D73" s="396"/>
      <c r="E73" s="189" t="s">
        <v>33</v>
      </c>
      <c r="F73" s="292"/>
      <c r="G73" s="293">
        <v>6917722480920</v>
      </c>
      <c r="H73" s="147" t="s">
        <v>185</v>
      </c>
      <c r="I73" s="284">
        <f>VLOOKUP(G73,[1]РАСЧЕТ_НАЛИВ!$D$5:$K$148,8,FALSE)</f>
        <v>97.52000000000001</v>
      </c>
      <c r="J73" s="275"/>
      <c r="K73" s="276">
        <f t="shared" ref="K73" si="61">I73-I73*($M$9+J73)</f>
        <v>84.842400000000012</v>
      </c>
      <c r="L73" s="148">
        <f t="shared" si="60"/>
        <v>84.84</v>
      </c>
      <c r="M73" s="149">
        <f t="shared" ref="M73:M88" si="62">L73*1.2</f>
        <v>101.80800000000001</v>
      </c>
      <c r="N73" s="10"/>
      <c r="O73" s="132">
        <v>117.02399999999999</v>
      </c>
      <c r="P73" s="144">
        <f t="shared" si="6"/>
        <v>-14.945780292314925</v>
      </c>
      <c r="Q73" s="142" t="s">
        <v>108</v>
      </c>
      <c r="R73" s="253"/>
    </row>
    <row r="74" spans="1:21" ht="20.25">
      <c r="B74" s="86"/>
      <c r="C74" s="92"/>
      <c r="D74" s="396"/>
      <c r="E74" s="189" t="s">
        <v>34</v>
      </c>
      <c r="F74" s="292"/>
      <c r="G74" s="293">
        <v>69177224809200</v>
      </c>
      <c r="H74" s="147" t="s">
        <v>132</v>
      </c>
      <c r="I74" s="284">
        <f>(VLOOKUP(G74,[1]РАСЧЕТ_НАЛИВ!$D$5:$K$148,8,FALSE))+70</f>
        <v>1019.9826</v>
      </c>
      <c r="J74" s="275"/>
      <c r="K74" s="276">
        <f>I74-I74*($M$9+J74)</f>
        <v>887.384862</v>
      </c>
      <c r="L74" s="148">
        <f t="shared" si="60"/>
        <v>887.38</v>
      </c>
      <c r="M74" s="149">
        <f t="shared" si="62"/>
        <v>1064.856</v>
      </c>
      <c r="N74" s="10"/>
      <c r="O74" s="132">
        <v>1223.9759999999999</v>
      </c>
      <c r="P74" s="144">
        <f t="shared" si="6"/>
        <v>-14.942865514210357</v>
      </c>
      <c r="Q74" s="142" t="s">
        <v>108</v>
      </c>
      <c r="R74" s="253"/>
    </row>
    <row r="75" spans="1:21" ht="33.75" customHeight="1" thickBot="1">
      <c r="A75" s="77" t="s">
        <v>163</v>
      </c>
      <c r="B75" s="86"/>
      <c r="C75" s="92"/>
      <c r="D75" s="297" t="s">
        <v>204</v>
      </c>
      <c r="E75" s="189" t="s">
        <v>34</v>
      </c>
      <c r="F75" s="292"/>
      <c r="G75" s="293">
        <v>69177224809200</v>
      </c>
      <c r="H75" s="147" t="s">
        <v>24</v>
      </c>
      <c r="I75" s="284">
        <f>(VLOOKUP(G75,[1]РАСЧЕТ_НАЛИВ!$D$5:$K$148,8,FALSE))</f>
        <v>949.98260000000005</v>
      </c>
      <c r="J75" s="275"/>
      <c r="K75" s="276">
        <f>I75-I75*($M$9+J75)</f>
        <v>826.48486200000002</v>
      </c>
      <c r="L75" s="148">
        <f t="shared" ref="L75" si="63">ROUND(K75,2)</f>
        <v>826.48</v>
      </c>
      <c r="M75" s="149">
        <f t="shared" ref="M75" si="64">L75*1.2</f>
        <v>991.77599999999995</v>
      </c>
      <c r="N75" s="10"/>
      <c r="O75" s="132">
        <v>1139.9759999999999</v>
      </c>
      <c r="P75" s="144">
        <f t="shared" si="6"/>
        <v>-14.942890330074521</v>
      </c>
      <c r="Q75" s="142" t="s">
        <v>108</v>
      </c>
      <c r="R75" s="253"/>
      <c r="U75" s="264"/>
    </row>
    <row r="76" spans="1:21" ht="24.75" hidden="1" thickBot="1">
      <c r="A76" s="77" t="s">
        <v>190</v>
      </c>
      <c r="B76" s="84"/>
      <c r="C76" s="92"/>
      <c r="D76" s="382" t="s">
        <v>149</v>
      </c>
      <c r="E76" s="188" t="s">
        <v>32</v>
      </c>
      <c r="F76" s="292"/>
      <c r="G76" s="294"/>
      <c r="H76" s="190" t="s">
        <v>17</v>
      </c>
      <c r="I76" s="284"/>
      <c r="J76" s="273"/>
      <c r="K76" s="274"/>
      <c r="L76" s="148"/>
      <c r="M76" s="149"/>
      <c r="N76" s="10"/>
      <c r="O76" s="132">
        <v>0</v>
      </c>
      <c r="P76" s="144" t="e">
        <f t="shared" si="6"/>
        <v>#DIV/0!</v>
      </c>
      <c r="Q76" s="142" t="s">
        <v>108</v>
      </c>
      <c r="R76" s="253"/>
    </row>
    <row r="77" spans="1:21" ht="21" hidden="1" thickBot="1">
      <c r="A77" s="77" t="s">
        <v>190</v>
      </c>
      <c r="B77" s="87"/>
      <c r="C77" s="92"/>
      <c r="D77" s="382"/>
      <c r="E77" s="189" t="s">
        <v>33</v>
      </c>
      <c r="F77" s="292"/>
      <c r="G77" s="294"/>
      <c r="H77" s="147" t="s">
        <v>185</v>
      </c>
      <c r="I77" s="284"/>
      <c r="J77" s="273"/>
      <c r="K77" s="274"/>
      <c r="L77" s="148"/>
      <c r="M77" s="149"/>
      <c r="N77" s="10"/>
      <c r="O77" s="132">
        <v>0</v>
      </c>
      <c r="P77" s="144" t="e">
        <f t="shared" si="6"/>
        <v>#DIV/0!</v>
      </c>
      <c r="Q77" s="142" t="s">
        <v>108</v>
      </c>
      <c r="R77" s="253"/>
    </row>
    <row r="78" spans="1:21" ht="21" hidden="1" thickBot="1">
      <c r="A78" s="77" t="s">
        <v>190</v>
      </c>
      <c r="B78" s="87"/>
      <c r="C78" s="92"/>
      <c r="D78" s="382"/>
      <c r="E78" s="189" t="s">
        <v>34</v>
      </c>
      <c r="F78" s="292"/>
      <c r="G78" s="294"/>
      <c r="H78" s="147" t="s">
        <v>132</v>
      </c>
      <c r="I78" s="284"/>
      <c r="J78" s="273"/>
      <c r="K78" s="274"/>
      <c r="L78" s="148"/>
      <c r="M78" s="149"/>
      <c r="N78" s="10"/>
      <c r="O78" s="132">
        <v>0</v>
      </c>
      <c r="P78" s="144" t="e">
        <f t="shared" si="6"/>
        <v>#DIV/0!</v>
      </c>
      <c r="Q78" s="142" t="s">
        <v>108</v>
      </c>
      <c r="R78" s="253"/>
    </row>
    <row r="79" spans="1:21" ht="30" hidden="1" customHeight="1" thickBot="1">
      <c r="A79" s="77" t="s">
        <v>190</v>
      </c>
      <c r="B79" s="87"/>
      <c r="C79" s="92"/>
      <c r="D79" s="230" t="s">
        <v>150</v>
      </c>
      <c r="E79" s="189" t="s">
        <v>34</v>
      </c>
      <c r="F79" s="292"/>
      <c r="G79" s="294"/>
      <c r="H79" s="147" t="s">
        <v>24</v>
      </c>
      <c r="I79" s="284"/>
      <c r="J79" s="273"/>
      <c r="K79" s="274"/>
      <c r="L79" s="148"/>
      <c r="M79" s="149"/>
      <c r="N79" s="10"/>
      <c r="O79" s="132">
        <v>0</v>
      </c>
      <c r="P79" s="144" t="e">
        <f t="shared" ref="P79:P142" si="65">(1-O79/M79)*100</f>
        <v>#DIV/0!</v>
      </c>
      <c r="Q79" s="142" t="s">
        <v>108</v>
      </c>
      <c r="R79" s="253"/>
    </row>
    <row r="80" spans="1:21" ht="24">
      <c r="B80" s="87"/>
      <c r="C80" s="92"/>
      <c r="D80" s="382" t="s">
        <v>205</v>
      </c>
      <c r="E80" s="188" t="s">
        <v>32</v>
      </c>
      <c r="F80" s="292"/>
      <c r="G80" s="368">
        <v>691772248141</v>
      </c>
      <c r="H80" s="190" t="s">
        <v>17</v>
      </c>
      <c r="I80" s="284">
        <f>(VLOOKUP(G80,[1]РАСЧЕТ_НАЛИВ!$D$5:$K$148,8,FALSE))</f>
        <v>4.5686</v>
      </c>
      <c r="J80" s="273"/>
      <c r="K80" s="274">
        <f t="shared" ref="K80:K82" si="66">I80-I80*($M$9+J80)</f>
        <v>3.974682</v>
      </c>
      <c r="L80" s="148">
        <f t="shared" ref="L80:L82" si="67">ROUND(K80,2)</f>
        <v>3.97</v>
      </c>
      <c r="M80" s="149">
        <f t="shared" ref="M80:M82" si="68">L80*1.2</f>
        <v>4.7640000000000002</v>
      </c>
      <c r="N80" s="10"/>
      <c r="O80" s="132">
        <v>5.484</v>
      </c>
      <c r="P80" s="144">
        <f t="shared" si="65"/>
        <v>-15.113350125944569</v>
      </c>
      <c r="Q80" s="142" t="s">
        <v>108</v>
      </c>
      <c r="R80" s="253"/>
    </row>
    <row r="81" spans="1:18" ht="20.25">
      <c r="B81" s="87"/>
      <c r="C81" s="92"/>
      <c r="D81" s="382"/>
      <c r="E81" s="189" t="s">
        <v>33</v>
      </c>
      <c r="F81" s="292"/>
      <c r="G81" s="369">
        <v>6917722481420</v>
      </c>
      <c r="H81" s="147" t="s">
        <v>185</v>
      </c>
      <c r="I81" s="284">
        <f>(VLOOKUP(G81,[1]РАСЧЕТ_НАЛИВ!$D$5:$K$148,8,FALSE))</f>
        <v>98.050000000000011</v>
      </c>
      <c r="J81" s="273"/>
      <c r="K81" s="274">
        <f t="shared" si="66"/>
        <v>85.303500000000014</v>
      </c>
      <c r="L81" s="148">
        <f t="shared" si="67"/>
        <v>85.3</v>
      </c>
      <c r="M81" s="149">
        <f t="shared" si="68"/>
        <v>102.36</v>
      </c>
      <c r="N81" s="10"/>
      <c r="O81" s="132">
        <v>117.66</v>
      </c>
      <c r="P81" s="144">
        <f t="shared" si="65"/>
        <v>-14.947245017584997</v>
      </c>
      <c r="Q81" s="142" t="s">
        <v>108</v>
      </c>
      <c r="R81" s="253"/>
    </row>
    <row r="82" spans="1:18" ht="20.25">
      <c r="B82" s="87"/>
      <c r="C82" s="92"/>
      <c r="D82" s="382"/>
      <c r="E82" s="189" t="s">
        <v>34</v>
      </c>
      <c r="F82" s="292"/>
      <c r="G82" s="294"/>
      <c r="H82" s="147" t="s">
        <v>132</v>
      </c>
      <c r="I82" s="284">
        <f>I83+70</f>
        <v>1025.6536000000001</v>
      </c>
      <c r="J82" s="273"/>
      <c r="K82" s="274">
        <f t="shared" si="66"/>
        <v>892.31863200000009</v>
      </c>
      <c r="L82" s="148">
        <f t="shared" si="67"/>
        <v>892.32</v>
      </c>
      <c r="M82" s="149">
        <f t="shared" si="68"/>
        <v>1070.7840000000001</v>
      </c>
      <c r="N82" s="10"/>
      <c r="O82" s="132">
        <v>1230.78</v>
      </c>
      <c r="P82" s="144">
        <f t="shared" si="65"/>
        <v>-14.941949076564454</v>
      </c>
      <c r="Q82" s="142" t="s">
        <v>108</v>
      </c>
      <c r="R82" s="253"/>
    </row>
    <row r="83" spans="1:18" ht="30" customHeight="1">
      <c r="A83" s="77" t="s">
        <v>163</v>
      </c>
      <c r="B83" s="87"/>
      <c r="C83" s="92"/>
      <c r="D83" s="230" t="s">
        <v>201</v>
      </c>
      <c r="E83" s="189" t="s">
        <v>34</v>
      </c>
      <c r="F83" s="292"/>
      <c r="G83" s="294">
        <v>69177224814200</v>
      </c>
      <c r="H83" s="147" t="s">
        <v>24</v>
      </c>
      <c r="I83" s="284">
        <f>(VLOOKUP(G83,[1]РАСЧЕТ_НАЛИВ!$D$5:$K$148,8,FALSE))</f>
        <v>955.65359999999998</v>
      </c>
      <c r="J83" s="273"/>
      <c r="K83" s="274">
        <f t="shared" ref="K83" si="69">I83-I83*($M$9+J83)</f>
        <v>831.418632</v>
      </c>
      <c r="L83" s="148">
        <f t="shared" ref="L83" si="70">ROUND(K83,2)</f>
        <v>831.42</v>
      </c>
      <c r="M83" s="149">
        <f t="shared" ref="M83" si="71">L83*1.2</f>
        <v>997.70399999999995</v>
      </c>
      <c r="N83" s="10"/>
      <c r="O83" s="132">
        <v>1146.78</v>
      </c>
      <c r="P83" s="144">
        <f t="shared" si="65"/>
        <v>-14.941906617594004</v>
      </c>
      <c r="Q83" s="142" t="s">
        <v>108</v>
      </c>
      <c r="R83" s="253"/>
    </row>
    <row r="84" spans="1:18" ht="20.25">
      <c r="B84" s="86"/>
      <c r="C84" s="92"/>
      <c r="D84" s="382" t="s">
        <v>202</v>
      </c>
      <c r="E84" s="189" t="s">
        <v>32</v>
      </c>
      <c r="F84" s="292"/>
      <c r="G84" s="295">
        <v>691772248151</v>
      </c>
      <c r="H84" s="169" t="s">
        <v>44</v>
      </c>
      <c r="I84" s="284">
        <f>VLOOKUP(G84,[1]РАСЧЕТ_НАЛИВ!$D$5:$K$148,8,FALSE)</f>
        <v>4.7064000000000004</v>
      </c>
      <c r="J84" s="275"/>
      <c r="K84" s="276">
        <f t="shared" ref="K84:K89" si="72">I84-I84*($M$9+J84)</f>
        <v>4.0945680000000007</v>
      </c>
      <c r="L84" s="148">
        <f t="shared" ref="L84:L89" si="73">ROUND(K84,2)</f>
        <v>4.09</v>
      </c>
      <c r="M84" s="149">
        <f>L84*1.2</f>
        <v>4.9079999999999995</v>
      </c>
      <c r="N84" s="10"/>
      <c r="O84" s="132">
        <v>5.6520000000000001</v>
      </c>
      <c r="P84" s="144">
        <f t="shared" si="65"/>
        <v>-15.158924205378987</v>
      </c>
      <c r="Q84" s="142" t="s">
        <v>108</v>
      </c>
      <c r="R84" s="253"/>
    </row>
    <row r="85" spans="1:18" ht="20.25">
      <c r="B85" s="86"/>
      <c r="C85" s="92"/>
      <c r="D85" s="382"/>
      <c r="E85" s="189" t="s">
        <v>33</v>
      </c>
      <c r="F85" s="292"/>
      <c r="G85" s="296">
        <v>6917722481520</v>
      </c>
      <c r="H85" s="147" t="s">
        <v>185</v>
      </c>
      <c r="I85" s="284">
        <f>VLOOKUP(G85,[1]РАСЧЕТ_НАЛИВ!$D$5:$K$148,8,FALSE)</f>
        <v>100.73180000000001</v>
      </c>
      <c r="J85" s="275"/>
      <c r="K85" s="276">
        <f t="shared" si="72"/>
        <v>87.636666000000005</v>
      </c>
      <c r="L85" s="148">
        <f t="shared" si="73"/>
        <v>87.64</v>
      </c>
      <c r="M85" s="149">
        <f t="shared" si="62"/>
        <v>105.16799999999999</v>
      </c>
      <c r="N85" s="10"/>
      <c r="O85" s="132">
        <v>120.876</v>
      </c>
      <c r="P85" s="144">
        <f t="shared" si="65"/>
        <v>-14.936102236421744</v>
      </c>
      <c r="Q85" s="142" t="s">
        <v>108</v>
      </c>
      <c r="R85" s="253"/>
    </row>
    <row r="86" spans="1:18" ht="20.25">
      <c r="B86" s="86"/>
      <c r="C86" s="92"/>
      <c r="D86" s="382"/>
      <c r="E86" s="189" t="s">
        <v>34</v>
      </c>
      <c r="F86" s="292"/>
      <c r="G86" s="296"/>
      <c r="H86" s="147" t="s">
        <v>132</v>
      </c>
      <c r="I86" s="284">
        <f>I87+70</f>
        <v>1054.0086000000001</v>
      </c>
      <c r="J86" s="275"/>
      <c r="K86" s="276">
        <f t="shared" si="72"/>
        <v>916.98748200000011</v>
      </c>
      <c r="L86" s="148">
        <f t="shared" si="73"/>
        <v>916.99</v>
      </c>
      <c r="M86" s="149">
        <f t="shared" si="62"/>
        <v>1100.3879999999999</v>
      </c>
      <c r="N86" s="10"/>
      <c r="O86" s="132">
        <v>1264.8119999999999</v>
      </c>
      <c r="P86" s="144">
        <f t="shared" si="65"/>
        <v>-14.94236578370538</v>
      </c>
      <c r="Q86" s="142" t="s">
        <v>108</v>
      </c>
      <c r="R86" s="253"/>
    </row>
    <row r="87" spans="1:18" ht="33" customHeight="1">
      <c r="A87" s="77" t="s">
        <v>163</v>
      </c>
      <c r="B87" s="86"/>
      <c r="C87" s="92"/>
      <c r="D87" s="230" t="s">
        <v>203</v>
      </c>
      <c r="E87" s="189" t="s">
        <v>34</v>
      </c>
      <c r="F87" s="292"/>
      <c r="G87" s="296">
        <v>69177224815200</v>
      </c>
      <c r="H87" s="147" t="s">
        <v>24</v>
      </c>
      <c r="I87" s="284">
        <f>VLOOKUP(G87,[1]РАСЧЕТ_НАЛИВ!$D$5:$K$148,8,FALSE)</f>
        <v>984.0086</v>
      </c>
      <c r="J87" s="275"/>
      <c r="K87" s="276">
        <f t="shared" ref="K87" si="74">I87-I87*($M$9+J87)</f>
        <v>856.08748200000002</v>
      </c>
      <c r="L87" s="148">
        <f t="shared" ref="L87" si="75">ROUND(K87,2)</f>
        <v>856.09</v>
      </c>
      <c r="M87" s="149">
        <f t="shared" ref="M87" si="76">L87*1.2</f>
        <v>1027.308</v>
      </c>
      <c r="N87" s="10"/>
      <c r="O87" s="132">
        <v>1180.8119999999999</v>
      </c>
      <c r="P87" s="144">
        <f t="shared" si="65"/>
        <v>-14.942354191732177</v>
      </c>
      <c r="Q87" s="142" t="s">
        <v>108</v>
      </c>
      <c r="R87" s="253"/>
    </row>
    <row r="88" spans="1:18" ht="24.75" customHeight="1">
      <c r="B88" s="86"/>
      <c r="C88" s="92"/>
      <c r="D88" s="191" t="s">
        <v>151</v>
      </c>
      <c r="E88" s="192" t="s">
        <v>34</v>
      </c>
      <c r="F88" s="292"/>
      <c r="G88" s="296">
        <v>123698333</v>
      </c>
      <c r="H88" s="147" t="s">
        <v>24</v>
      </c>
      <c r="I88" s="284">
        <f>VLOOKUP(G88,[1]РАСЧЕТ_НАЛИВ!$D$5:$K$148,8,FALSE)</f>
        <v>1191.0265999999999</v>
      </c>
      <c r="J88" s="275"/>
      <c r="K88" s="276">
        <f t="shared" si="72"/>
        <v>1036.1931419999999</v>
      </c>
      <c r="L88" s="148">
        <f t="shared" si="73"/>
        <v>1036.19</v>
      </c>
      <c r="M88" s="149">
        <f t="shared" si="62"/>
        <v>1243.4280000000001</v>
      </c>
      <c r="N88" s="10"/>
      <c r="O88" s="132">
        <v>1429.2359999999999</v>
      </c>
      <c r="P88" s="144">
        <f t="shared" si="65"/>
        <v>-14.943205396693626</v>
      </c>
      <c r="Q88" s="142" t="s">
        <v>108</v>
      </c>
      <c r="R88" s="253"/>
    </row>
    <row r="89" spans="1:18" ht="25.5" customHeight="1">
      <c r="B89" s="86"/>
      <c r="C89" s="92"/>
      <c r="D89" s="191" t="s">
        <v>152</v>
      </c>
      <c r="E89" s="189" t="s">
        <v>34</v>
      </c>
      <c r="F89" s="292"/>
      <c r="G89" s="296">
        <v>69177224636</v>
      </c>
      <c r="H89" s="147" t="s">
        <v>24</v>
      </c>
      <c r="I89" s="284">
        <f>VLOOKUP(G89,[1]РАСЧЕТ_НАЛИВ!$D$5:$K$148,8,FALSE)</f>
        <v>1105.951</v>
      </c>
      <c r="J89" s="275"/>
      <c r="K89" s="276">
        <f t="shared" si="72"/>
        <v>962.17737</v>
      </c>
      <c r="L89" s="148">
        <f t="shared" si="73"/>
        <v>962.18</v>
      </c>
      <c r="M89" s="149">
        <f>L89*1.2</f>
        <v>1154.616</v>
      </c>
      <c r="N89" s="10"/>
      <c r="O89" s="132">
        <v>1327.14</v>
      </c>
      <c r="P89" s="144">
        <f t="shared" si="65"/>
        <v>-14.942110623791827</v>
      </c>
      <c r="Q89" s="142" t="s">
        <v>108</v>
      </c>
      <c r="R89" s="253"/>
    </row>
    <row r="90" spans="1:18" ht="24.75" customHeight="1">
      <c r="B90" s="86"/>
      <c r="C90" s="388" t="s">
        <v>45</v>
      </c>
      <c r="D90" s="389"/>
      <c r="E90" s="389"/>
      <c r="F90" s="124"/>
      <c r="G90" s="298"/>
      <c r="H90" s="193"/>
      <c r="I90" s="281"/>
      <c r="J90" s="299"/>
      <c r="K90" s="300"/>
      <c r="L90" s="194"/>
      <c r="M90" s="195"/>
      <c r="N90" s="25"/>
      <c r="O90" s="132">
        <v>0</v>
      </c>
      <c r="P90" s="144" t="e">
        <f t="shared" si="65"/>
        <v>#DIV/0!</v>
      </c>
      <c r="Q90" s="142" t="s">
        <v>108</v>
      </c>
      <c r="R90" s="253"/>
    </row>
    <row r="91" spans="1:18" ht="24" customHeight="1">
      <c r="B91" s="86"/>
      <c r="C91" s="92"/>
      <c r="D91" s="394" t="s">
        <v>153</v>
      </c>
      <c r="E91" s="188" t="s">
        <v>32</v>
      </c>
      <c r="F91" s="305"/>
      <c r="G91" s="306">
        <v>691772248032461</v>
      </c>
      <c r="H91" s="147" t="s">
        <v>17</v>
      </c>
      <c r="I91" s="284">
        <f>VLOOKUP(G91,[1]РАСЧЕТ_НАЛИВ!$D$5:$K$148,8,FALSE)</f>
        <v>3.3708000000000005</v>
      </c>
      <c r="J91" s="285"/>
      <c r="K91" s="276">
        <f t="shared" ref="K91:K107" si="77">I91-I91*($M$9+J91)</f>
        <v>2.9325960000000002</v>
      </c>
      <c r="L91" s="148">
        <f t="shared" ref="L91:L131" si="78">ROUND(K91,2)</f>
        <v>2.93</v>
      </c>
      <c r="M91" s="149">
        <f>L91*1.2</f>
        <v>3.516</v>
      </c>
      <c r="N91" s="26"/>
      <c r="O91" s="132">
        <v>4.0439999999999996</v>
      </c>
      <c r="P91" s="144">
        <f t="shared" si="65"/>
        <v>-15.017064846416361</v>
      </c>
      <c r="Q91" s="142" t="s">
        <v>108</v>
      </c>
      <c r="R91" s="253"/>
    </row>
    <row r="92" spans="1:18" ht="20.25">
      <c r="B92" s="86"/>
      <c r="C92" s="92"/>
      <c r="D92" s="394"/>
      <c r="E92" s="189" t="s">
        <v>33</v>
      </c>
      <c r="F92" s="292"/>
      <c r="G92" s="306">
        <v>6917722480324620</v>
      </c>
      <c r="H92" s="147" t="s">
        <v>185</v>
      </c>
      <c r="I92" s="284">
        <f>VLOOKUP(G92,[1]РАСЧЕТ_НАЛИВ!$D$5:$K$148,8,FALSE)</f>
        <v>77.698000000000008</v>
      </c>
      <c r="J92" s="285"/>
      <c r="K92" s="276">
        <f t="shared" si="77"/>
        <v>67.597260000000006</v>
      </c>
      <c r="L92" s="148">
        <f t="shared" si="78"/>
        <v>67.599999999999994</v>
      </c>
      <c r="M92" s="149">
        <f t="shared" ref="M92:M107" si="79">L92*1.2</f>
        <v>81.11999999999999</v>
      </c>
      <c r="N92" s="26"/>
      <c r="O92" s="132">
        <v>93.24</v>
      </c>
      <c r="P92" s="144">
        <f t="shared" si="65"/>
        <v>-14.940828402366879</v>
      </c>
      <c r="Q92" s="142" t="s">
        <v>108</v>
      </c>
      <c r="R92" s="253"/>
    </row>
    <row r="93" spans="1:18" ht="20.25">
      <c r="B93" s="86"/>
      <c r="C93" s="92"/>
      <c r="D93" s="394"/>
      <c r="E93" s="189" t="s">
        <v>34</v>
      </c>
      <c r="F93" s="292"/>
      <c r="G93" s="306">
        <v>691772248032181</v>
      </c>
      <c r="H93" s="147" t="s">
        <v>146</v>
      </c>
      <c r="I93" s="284">
        <f>(VLOOKUP(G93,[1]РАСЧЕТ_НАЛИВ!$D$5:$K$148,8,FALSE))+72</f>
        <v>792.75760000000002</v>
      </c>
      <c r="J93" s="285"/>
      <c r="K93" s="276">
        <f t="shared" si="77"/>
        <v>689.69911200000001</v>
      </c>
      <c r="L93" s="148">
        <f t="shared" si="78"/>
        <v>689.7</v>
      </c>
      <c r="M93" s="149">
        <f t="shared" si="79"/>
        <v>827.64</v>
      </c>
      <c r="N93" s="26"/>
      <c r="O93" s="132">
        <v>951.3119999999999</v>
      </c>
      <c r="P93" s="144">
        <f t="shared" si="65"/>
        <v>-14.942728722633024</v>
      </c>
      <c r="Q93" s="142" t="s">
        <v>108</v>
      </c>
      <c r="R93" s="253"/>
    </row>
    <row r="94" spans="1:18" ht="36" customHeight="1">
      <c r="A94" s="77" t="s">
        <v>163</v>
      </c>
      <c r="B94" s="86"/>
      <c r="C94" s="92"/>
      <c r="D94" s="250" t="s">
        <v>154</v>
      </c>
      <c r="E94" s="189" t="s">
        <v>34</v>
      </c>
      <c r="F94" s="292"/>
      <c r="G94" s="306">
        <v>691772248032181</v>
      </c>
      <c r="H94" s="147" t="s">
        <v>146</v>
      </c>
      <c r="I94" s="284">
        <f>(VLOOKUP(G94,[1]РАСЧЕТ_НАЛИВ!$D$5:$K$148,8,FALSE))</f>
        <v>720.75760000000002</v>
      </c>
      <c r="J94" s="285"/>
      <c r="K94" s="276">
        <f t="shared" ref="K94" si="80">I94-I94*($M$9+J94)</f>
        <v>627.05911200000003</v>
      </c>
      <c r="L94" s="148">
        <f t="shared" ref="L94" si="81">ROUND(K94,2)</f>
        <v>627.05999999999995</v>
      </c>
      <c r="M94" s="149">
        <f t="shared" ref="M94" si="82">L94*1.2</f>
        <v>752.47199999999987</v>
      </c>
      <c r="N94" s="26"/>
      <c r="O94" s="132">
        <v>864.91199999999992</v>
      </c>
      <c r="P94" s="144">
        <f t="shared" si="65"/>
        <v>-14.94274870028387</v>
      </c>
      <c r="Q94" s="142" t="s">
        <v>108</v>
      </c>
      <c r="R94" s="253"/>
    </row>
    <row r="95" spans="1:18" ht="18.75" customHeight="1">
      <c r="B95" s="86"/>
      <c r="C95" s="92"/>
      <c r="D95" s="394" t="s">
        <v>155</v>
      </c>
      <c r="E95" s="189" t="s">
        <v>32</v>
      </c>
      <c r="F95" s="292"/>
      <c r="G95" s="307">
        <v>691772248018731</v>
      </c>
      <c r="H95" s="147" t="s">
        <v>17</v>
      </c>
      <c r="I95" s="284">
        <f>VLOOKUP(G95,[1]РАСЧЕТ_НАЛИВ!$D$5:$K$148,8,FALSE)</f>
        <v>3.5192000000000001</v>
      </c>
      <c r="J95" s="285"/>
      <c r="K95" s="276">
        <f t="shared" si="77"/>
        <v>3.0617040000000002</v>
      </c>
      <c r="L95" s="148">
        <f t="shared" si="78"/>
        <v>3.06</v>
      </c>
      <c r="M95" s="149">
        <f t="shared" si="79"/>
        <v>3.6719999999999997</v>
      </c>
      <c r="N95" s="26"/>
      <c r="O95" s="132">
        <v>4.2240000000000002</v>
      </c>
      <c r="P95" s="144">
        <f t="shared" si="65"/>
        <v>-15.032679738562106</v>
      </c>
      <c r="Q95" s="142" t="s">
        <v>108</v>
      </c>
      <c r="R95" s="253"/>
    </row>
    <row r="96" spans="1:18" ht="18" customHeight="1">
      <c r="B96" s="86"/>
      <c r="C96" s="92"/>
      <c r="D96" s="394"/>
      <c r="E96" s="189" t="s">
        <v>33</v>
      </c>
      <c r="F96" s="292"/>
      <c r="G96" s="307">
        <v>6917722480187320</v>
      </c>
      <c r="H96" s="147" t="s">
        <v>185</v>
      </c>
      <c r="I96" s="284">
        <f>VLOOKUP(G96,[1]РАСЧЕТ_НАЛИВ!$D$5:$K$148,8,FALSE)</f>
        <v>78.238600000000005</v>
      </c>
      <c r="J96" s="285"/>
      <c r="K96" s="276">
        <f t="shared" si="77"/>
        <v>68.067582000000002</v>
      </c>
      <c r="L96" s="148">
        <f t="shared" si="78"/>
        <v>68.069999999999993</v>
      </c>
      <c r="M96" s="149">
        <f t="shared" si="79"/>
        <v>81.683999999999983</v>
      </c>
      <c r="N96" s="26"/>
      <c r="O96" s="132">
        <v>93.887999999999991</v>
      </c>
      <c r="P96" s="144">
        <f t="shared" si="65"/>
        <v>-14.940502423975332</v>
      </c>
      <c r="Q96" s="142" t="s">
        <v>108</v>
      </c>
      <c r="R96" s="253"/>
    </row>
    <row r="97" spans="1:18" ht="20.25">
      <c r="B97" s="86"/>
      <c r="C97" s="92"/>
      <c r="D97" s="394"/>
      <c r="E97" s="189" t="s">
        <v>34</v>
      </c>
      <c r="F97" s="292"/>
      <c r="G97" s="307">
        <v>6917722480187180</v>
      </c>
      <c r="H97" s="147" t="s">
        <v>146</v>
      </c>
      <c r="I97" s="284">
        <f>(VLOOKUP(G97,[1]РАСЧЕТ_НАЛИВ!$D$5:$K$148,8,FALSE))+72</f>
        <v>798.26959999999997</v>
      </c>
      <c r="J97" s="285"/>
      <c r="K97" s="276">
        <f t="shared" si="77"/>
        <v>694.494552</v>
      </c>
      <c r="L97" s="148">
        <f t="shared" si="78"/>
        <v>694.49</v>
      </c>
      <c r="M97" s="149">
        <f t="shared" si="79"/>
        <v>833.38800000000003</v>
      </c>
      <c r="N97" s="26"/>
      <c r="O97" s="132">
        <v>957.92399999999998</v>
      </c>
      <c r="P97" s="144">
        <f t="shared" si="65"/>
        <v>-14.943339716914572</v>
      </c>
      <c r="Q97" s="142" t="s">
        <v>108</v>
      </c>
      <c r="R97" s="253"/>
    </row>
    <row r="98" spans="1:18" ht="27.75" customHeight="1">
      <c r="A98" s="77" t="s">
        <v>163</v>
      </c>
      <c r="B98" s="86"/>
      <c r="C98" s="92"/>
      <c r="D98" s="250" t="s">
        <v>156</v>
      </c>
      <c r="E98" s="189" t="s">
        <v>34</v>
      </c>
      <c r="F98" s="292"/>
      <c r="G98" s="307">
        <v>6917722480187180</v>
      </c>
      <c r="H98" s="147" t="s">
        <v>146</v>
      </c>
      <c r="I98" s="284">
        <f>(VLOOKUP(G98,[1]РАСЧЕТ_НАЛИВ!$D$5:$K$148,8,FALSE))</f>
        <v>726.26959999999997</v>
      </c>
      <c r="J98" s="285"/>
      <c r="K98" s="276">
        <f t="shared" ref="K98" si="83">I98-I98*($M$9+J98)</f>
        <v>631.85455200000001</v>
      </c>
      <c r="L98" s="148">
        <f t="shared" ref="L98" si="84">ROUND(K98,2)</f>
        <v>631.85</v>
      </c>
      <c r="M98" s="149">
        <f t="shared" ref="M98" si="85">L98*1.2</f>
        <v>758.22</v>
      </c>
      <c r="N98" s="26"/>
      <c r="O98" s="132">
        <v>871.524</v>
      </c>
      <c r="P98" s="144">
        <f t="shared" si="65"/>
        <v>-14.943420115533756</v>
      </c>
      <c r="Q98" s="142" t="s">
        <v>108</v>
      </c>
      <c r="R98" s="253"/>
    </row>
    <row r="99" spans="1:18" ht="40.5" customHeight="1">
      <c r="B99" s="86"/>
      <c r="C99" s="92"/>
      <c r="D99" s="394" t="s">
        <v>157</v>
      </c>
      <c r="E99" s="189" t="s">
        <v>33</v>
      </c>
      <c r="F99" s="292"/>
      <c r="G99" s="307">
        <v>691772248324618</v>
      </c>
      <c r="H99" s="147" t="s">
        <v>185</v>
      </c>
      <c r="I99" s="284">
        <f>VLOOKUP(G99,[1]РАСЧЕТ_НАЛИВ!$D$5:$K$148,8,FALSE)</f>
        <v>80.909800000000004</v>
      </c>
      <c r="J99" s="285"/>
      <c r="K99" s="276">
        <f t="shared" ref="K99:K102" si="86">I99-I99*($M$9+J99)</f>
        <v>70.391525999999999</v>
      </c>
      <c r="L99" s="148">
        <f t="shared" ref="L99:L102" si="87">ROUND(K99,2)</f>
        <v>70.39</v>
      </c>
      <c r="M99" s="149">
        <f t="shared" ref="M99:M102" si="88">L99*1.2</f>
        <v>84.468000000000004</v>
      </c>
      <c r="N99" s="26"/>
      <c r="O99" s="132">
        <v>97.091999999999999</v>
      </c>
      <c r="P99" s="144">
        <f t="shared" si="65"/>
        <v>-14.945304730785614</v>
      </c>
      <c r="Q99" s="142" t="s">
        <v>108</v>
      </c>
      <c r="R99" s="253"/>
    </row>
    <row r="100" spans="1:18" ht="31.5" customHeight="1">
      <c r="B100" s="86"/>
      <c r="C100" s="92"/>
      <c r="D100" s="394"/>
      <c r="E100" s="189" t="s">
        <v>34</v>
      </c>
      <c r="F100" s="292"/>
      <c r="G100" s="307">
        <v>6917722483246180</v>
      </c>
      <c r="H100" s="147" t="s">
        <v>146</v>
      </c>
      <c r="I100" s="284">
        <f>VLOOKUP(G100,[1]РАСЧЕТ_НАЛИВ!$D$5:$K$148,8,FALSE)</f>
        <v>824.73299999999995</v>
      </c>
      <c r="J100" s="285"/>
      <c r="K100" s="276">
        <f t="shared" si="86"/>
        <v>717.51770999999997</v>
      </c>
      <c r="L100" s="148">
        <f t="shared" si="87"/>
        <v>717.52</v>
      </c>
      <c r="M100" s="149">
        <f t="shared" si="88"/>
        <v>861.024</v>
      </c>
      <c r="N100" s="26"/>
      <c r="O100" s="132">
        <v>989.67599999999993</v>
      </c>
      <c r="P100" s="144">
        <f t="shared" si="65"/>
        <v>-14.941743784145389</v>
      </c>
      <c r="Q100" s="142" t="s">
        <v>108</v>
      </c>
      <c r="R100" s="253"/>
    </row>
    <row r="101" spans="1:18" ht="27.75" customHeight="1">
      <c r="B101" s="86"/>
      <c r="C101" s="92"/>
      <c r="D101" s="394" t="s">
        <v>158</v>
      </c>
      <c r="E101" s="189" t="s">
        <v>33</v>
      </c>
      <c r="F101" s="292"/>
      <c r="G101" s="307">
        <v>691772248324618</v>
      </c>
      <c r="H101" s="147" t="s">
        <v>185</v>
      </c>
      <c r="I101" s="284">
        <f>VLOOKUP(G101,[1]РАСЧЕТ_НАЛИВ!$D$5:$K$148,8,FALSE)</f>
        <v>80.909800000000004</v>
      </c>
      <c r="J101" s="285"/>
      <c r="K101" s="276">
        <f t="shared" si="86"/>
        <v>70.391525999999999</v>
      </c>
      <c r="L101" s="148">
        <f t="shared" si="87"/>
        <v>70.39</v>
      </c>
      <c r="M101" s="149">
        <f t="shared" si="88"/>
        <v>84.468000000000004</v>
      </c>
      <c r="N101" s="26"/>
      <c r="O101" s="132">
        <v>97.091999999999999</v>
      </c>
      <c r="P101" s="144">
        <f t="shared" si="65"/>
        <v>-14.945304730785614</v>
      </c>
      <c r="Q101" s="142" t="s">
        <v>108</v>
      </c>
      <c r="R101" s="253"/>
    </row>
    <row r="102" spans="1:18" ht="36" customHeight="1">
      <c r="B102" s="86"/>
      <c r="C102" s="92"/>
      <c r="D102" s="394"/>
      <c r="E102" s="189" t="s">
        <v>34</v>
      </c>
      <c r="F102" s="292"/>
      <c r="G102" s="307">
        <v>6917722483246180</v>
      </c>
      <c r="H102" s="147" t="s">
        <v>146</v>
      </c>
      <c r="I102" s="284">
        <f>VLOOKUP(G102,[1]РАСЧЕТ_НАЛИВ!$D$5:$K$148,8,FALSE)</f>
        <v>824.73299999999995</v>
      </c>
      <c r="J102" s="285"/>
      <c r="K102" s="276">
        <f t="shared" si="86"/>
        <v>717.51770999999997</v>
      </c>
      <c r="L102" s="148">
        <f t="shared" si="87"/>
        <v>717.52</v>
      </c>
      <c r="M102" s="149">
        <f t="shared" si="88"/>
        <v>861.024</v>
      </c>
      <c r="N102" s="26"/>
      <c r="O102" s="132">
        <v>989.67599999999993</v>
      </c>
      <c r="P102" s="144">
        <f t="shared" si="65"/>
        <v>-14.941743784145389</v>
      </c>
      <c r="Q102" s="142" t="s">
        <v>108</v>
      </c>
      <c r="R102" s="253"/>
    </row>
    <row r="103" spans="1:18" ht="30" customHeight="1">
      <c r="B103" s="86"/>
      <c r="C103" s="92"/>
      <c r="D103" s="394" t="s">
        <v>88</v>
      </c>
      <c r="E103" s="189" t="s">
        <v>33</v>
      </c>
      <c r="F103" s="305">
        <v>322386</v>
      </c>
      <c r="G103" s="308"/>
      <c r="H103" s="147" t="s">
        <v>1</v>
      </c>
      <c r="I103" s="272">
        <f>VLOOKUP(F103,[1]Rolf!$G$3:$T$399,14,FALSE)</f>
        <v>165.71</v>
      </c>
      <c r="J103" s="285"/>
      <c r="K103" s="276">
        <f t="shared" si="77"/>
        <v>144.1677</v>
      </c>
      <c r="L103" s="148">
        <f t="shared" ref="L103" si="89">ROUND(K103,2)</f>
        <v>144.16999999999999</v>
      </c>
      <c r="M103" s="149">
        <f t="shared" ref="M103" si="90">L103*1.2</f>
        <v>173.00399999999999</v>
      </c>
      <c r="N103" s="26"/>
      <c r="O103" s="132">
        <v>198.852</v>
      </c>
      <c r="P103" s="144">
        <f t="shared" si="65"/>
        <v>-14.940695012832084</v>
      </c>
      <c r="Q103" s="142" t="s">
        <v>108</v>
      </c>
      <c r="R103" s="253"/>
    </row>
    <row r="104" spans="1:18" ht="24.75" customHeight="1">
      <c r="B104" s="87"/>
      <c r="C104" s="92"/>
      <c r="D104" s="394"/>
      <c r="E104" s="189" t="s">
        <v>34</v>
      </c>
      <c r="F104" s="305">
        <v>322303</v>
      </c>
      <c r="G104" s="308"/>
      <c r="H104" s="147" t="s">
        <v>89</v>
      </c>
      <c r="I104" s="272">
        <f>VLOOKUP(F104,[1]Rolf!$G$3:$T$399,14,FALSE)</f>
        <v>1740.41</v>
      </c>
      <c r="J104" s="309"/>
      <c r="K104" s="274">
        <f t="shared" si="77"/>
        <v>1514.1567</v>
      </c>
      <c r="L104" s="148">
        <f t="shared" si="78"/>
        <v>1514.16</v>
      </c>
      <c r="M104" s="149">
        <f t="shared" si="79"/>
        <v>1816.992</v>
      </c>
      <c r="N104" s="26"/>
      <c r="O104" s="132">
        <v>2088.4920000000002</v>
      </c>
      <c r="P104" s="144">
        <f t="shared" si="65"/>
        <v>-14.942278226871686</v>
      </c>
      <c r="Q104" s="142" t="s">
        <v>108</v>
      </c>
      <c r="R104" s="253"/>
    </row>
    <row r="105" spans="1:18" ht="20.25">
      <c r="B105" s="87"/>
      <c r="C105" s="92"/>
      <c r="D105" s="394" t="s">
        <v>91</v>
      </c>
      <c r="E105" s="189" t="s">
        <v>33</v>
      </c>
      <c r="F105" s="293">
        <v>322387</v>
      </c>
      <c r="G105" s="308"/>
      <c r="H105" s="147" t="s">
        <v>1</v>
      </c>
      <c r="I105" s="272">
        <f>VLOOKUP(F105,[1]Rolf!$G$3:$T$399,14,FALSE)</f>
        <v>151.81</v>
      </c>
      <c r="J105" s="309"/>
      <c r="K105" s="274">
        <f t="shared" ref="K105:K106" si="91">I105-I105*($M$9+J105)</f>
        <v>132.07470000000001</v>
      </c>
      <c r="L105" s="148">
        <f t="shared" ref="L105:L106" si="92">ROUND(K105,2)</f>
        <v>132.07</v>
      </c>
      <c r="M105" s="149">
        <f t="shared" ref="M105:M106" si="93">L105*1.2</f>
        <v>158.48399999999998</v>
      </c>
      <c r="N105" s="26"/>
      <c r="O105" s="132">
        <v>182.172</v>
      </c>
      <c r="P105" s="144">
        <f t="shared" si="65"/>
        <v>-14.946619217081869</v>
      </c>
      <c r="Q105" s="142" t="s">
        <v>108</v>
      </c>
      <c r="R105" s="253"/>
    </row>
    <row r="106" spans="1:18" ht="37.5" customHeight="1">
      <c r="B106" s="87"/>
      <c r="C106" s="92"/>
      <c r="D106" s="394"/>
      <c r="E106" s="189" t="s">
        <v>34</v>
      </c>
      <c r="F106" s="305">
        <v>322304</v>
      </c>
      <c r="G106" s="308"/>
      <c r="H106" s="147" t="s">
        <v>89</v>
      </c>
      <c r="I106" s="272">
        <f>VLOOKUP(F106,[1]Rolf!$G$3:$T$399,14,FALSE)</f>
        <v>1556.87</v>
      </c>
      <c r="J106" s="309"/>
      <c r="K106" s="274">
        <f t="shared" si="91"/>
        <v>1354.4768999999999</v>
      </c>
      <c r="L106" s="148">
        <f t="shared" si="92"/>
        <v>1354.48</v>
      </c>
      <c r="M106" s="149">
        <f t="shared" si="93"/>
        <v>1625.376</v>
      </c>
      <c r="N106" s="26"/>
      <c r="O106" s="132">
        <v>1868.2439999999997</v>
      </c>
      <c r="P106" s="144">
        <f t="shared" si="65"/>
        <v>-14.942265666528831</v>
      </c>
      <c r="Q106" s="142" t="s">
        <v>108</v>
      </c>
      <c r="R106" s="253"/>
    </row>
    <row r="107" spans="1:18" ht="24">
      <c r="B107" s="86"/>
      <c r="C107" s="92"/>
      <c r="D107" s="394" t="s">
        <v>160</v>
      </c>
      <c r="E107" s="188" t="s">
        <v>32</v>
      </c>
      <c r="F107" s="292"/>
      <c r="G107" s="293">
        <v>691772248041</v>
      </c>
      <c r="H107" s="147" t="s">
        <v>17</v>
      </c>
      <c r="I107" s="284">
        <f>VLOOKUP(G107,[1]РАСЧЕТ_НАЛИВ!$D$5:$K$148,8,FALSE)</f>
        <v>3.2860000000000005</v>
      </c>
      <c r="J107" s="285"/>
      <c r="K107" s="276">
        <f t="shared" si="77"/>
        <v>2.8588200000000006</v>
      </c>
      <c r="L107" s="148">
        <f t="shared" si="78"/>
        <v>2.86</v>
      </c>
      <c r="M107" s="149">
        <f t="shared" si="79"/>
        <v>3.4319999999999999</v>
      </c>
      <c r="N107" s="75"/>
      <c r="O107" s="132">
        <v>3.948</v>
      </c>
      <c r="P107" s="144">
        <f t="shared" si="65"/>
        <v>-15.034965034965042</v>
      </c>
      <c r="Q107" s="142" t="s">
        <v>108</v>
      </c>
      <c r="R107" s="253"/>
    </row>
    <row r="108" spans="1:18" ht="20.25">
      <c r="B108" s="86"/>
      <c r="C108" s="92"/>
      <c r="D108" s="394"/>
      <c r="E108" s="189" t="s">
        <v>33</v>
      </c>
      <c r="F108" s="292"/>
      <c r="G108" s="293">
        <v>6917722480420</v>
      </c>
      <c r="H108" s="147" t="s">
        <v>185</v>
      </c>
      <c r="I108" s="284">
        <f>VLOOKUP(G108,[1]РАСЧЕТ_НАЛИВ!$D$5:$K$148,8,FALSE)</f>
        <v>76.097400000000007</v>
      </c>
      <c r="J108" s="285"/>
      <c r="K108" s="276">
        <f t="shared" ref="K108:K131" si="94">I108-I108*($M$9+J108)</f>
        <v>66.204738000000006</v>
      </c>
      <c r="L108" s="148">
        <f t="shared" si="78"/>
        <v>66.2</v>
      </c>
      <c r="M108" s="149">
        <f t="shared" ref="M108:M151" si="95">L108*1.2</f>
        <v>79.44</v>
      </c>
      <c r="N108" s="26"/>
      <c r="O108" s="132">
        <v>91.32</v>
      </c>
      <c r="P108" s="144">
        <f t="shared" si="65"/>
        <v>-14.954682779456196</v>
      </c>
      <c r="Q108" s="142" t="s">
        <v>108</v>
      </c>
      <c r="R108" s="253"/>
    </row>
    <row r="109" spans="1:18" ht="20.25">
      <c r="B109" s="86"/>
      <c r="C109" s="92"/>
      <c r="D109" s="394"/>
      <c r="E109" s="189" t="s">
        <v>34</v>
      </c>
      <c r="F109" s="292"/>
      <c r="G109" s="293">
        <v>69177224804200</v>
      </c>
      <c r="H109" s="147" t="s">
        <v>146</v>
      </c>
      <c r="I109" s="284">
        <f>(VLOOKUP(G109,[1]РАСЧЕТ_НАЛИВ!$D$5:$K$148,8,FALSE))+72</f>
        <v>776.21100000000001</v>
      </c>
      <c r="J109" s="285"/>
      <c r="K109" s="276">
        <f t="shared" si="94"/>
        <v>675.30357000000004</v>
      </c>
      <c r="L109" s="148">
        <f t="shared" si="78"/>
        <v>675.3</v>
      </c>
      <c r="M109" s="149">
        <f t="shared" si="95"/>
        <v>810.3599999999999</v>
      </c>
      <c r="N109" s="26"/>
      <c r="O109" s="132">
        <v>931.452</v>
      </c>
      <c r="P109" s="144">
        <f t="shared" si="65"/>
        <v>-14.942988301495653</v>
      </c>
      <c r="Q109" s="142" t="s">
        <v>108</v>
      </c>
      <c r="R109" s="253"/>
    </row>
    <row r="110" spans="1:18" ht="25.5" customHeight="1">
      <c r="A110" s="77" t="s">
        <v>163</v>
      </c>
      <c r="B110" s="86"/>
      <c r="C110" s="92"/>
      <c r="D110" s="250" t="s">
        <v>159</v>
      </c>
      <c r="E110" s="189" t="s">
        <v>34</v>
      </c>
      <c r="F110" s="292"/>
      <c r="G110" s="293">
        <v>69177224804200</v>
      </c>
      <c r="H110" s="147" t="s">
        <v>146</v>
      </c>
      <c r="I110" s="284">
        <f>(VLOOKUP(G110,[1]РАСЧЕТ_НАЛИВ!$D$5:$K$148,8,FALSE))</f>
        <v>704.21100000000001</v>
      </c>
      <c r="J110" s="285"/>
      <c r="K110" s="276">
        <f t="shared" ref="K110:K113" si="96">I110-I110*($M$9+J110)</f>
        <v>612.66357000000005</v>
      </c>
      <c r="L110" s="148">
        <f t="shared" ref="L110:L113" si="97">ROUND(K110,2)</f>
        <v>612.66</v>
      </c>
      <c r="M110" s="149">
        <f t="shared" ref="M110:M113" si="98">L110*1.2</f>
        <v>735.19199999999989</v>
      </c>
      <c r="N110" s="26"/>
      <c r="O110" s="132">
        <v>845.05200000000002</v>
      </c>
      <c r="P110" s="144">
        <f t="shared" si="65"/>
        <v>-14.943035288740925</v>
      </c>
      <c r="Q110" s="142" t="s">
        <v>108</v>
      </c>
      <c r="R110" s="253"/>
    </row>
    <row r="111" spans="1:18" ht="24">
      <c r="C111" s="227"/>
      <c r="D111" s="382" t="s">
        <v>145</v>
      </c>
      <c r="E111" s="188" t="s">
        <v>32</v>
      </c>
      <c r="F111" s="310"/>
      <c r="G111" s="311">
        <v>69177212191</v>
      </c>
      <c r="H111" s="147" t="s">
        <v>17</v>
      </c>
      <c r="I111" s="269">
        <f>VLOOKUP(G111,[1]РАСЧЕТ_НАЛИВ!$D$5:$K$148,8,FALSE)</f>
        <v>3.2860000000000005</v>
      </c>
      <c r="J111" s="270"/>
      <c r="K111" s="271">
        <f t="shared" si="96"/>
        <v>2.8588200000000006</v>
      </c>
      <c r="L111" s="228">
        <f t="shared" si="97"/>
        <v>2.86</v>
      </c>
      <c r="M111" s="149">
        <f t="shared" si="98"/>
        <v>3.4319999999999999</v>
      </c>
      <c r="N111" s="229"/>
      <c r="O111" s="132">
        <v>3.948</v>
      </c>
      <c r="P111" s="144">
        <f t="shared" si="65"/>
        <v>-15.034965034965042</v>
      </c>
      <c r="Q111" s="142" t="s">
        <v>108</v>
      </c>
      <c r="R111" s="253"/>
    </row>
    <row r="112" spans="1:18" ht="20.25">
      <c r="C112" s="227"/>
      <c r="D112" s="382"/>
      <c r="E112" s="189" t="s">
        <v>33</v>
      </c>
      <c r="F112" s="310"/>
      <c r="G112" s="311">
        <v>69177212192</v>
      </c>
      <c r="H112" s="147" t="s">
        <v>185</v>
      </c>
      <c r="I112" s="269">
        <f>VLOOKUP(G112,[1]РАСЧЕТ_НАЛИВ!$D$5:$K$148,8,FALSE)</f>
        <v>76.097400000000007</v>
      </c>
      <c r="J112" s="270"/>
      <c r="K112" s="271">
        <f t="shared" si="96"/>
        <v>66.204738000000006</v>
      </c>
      <c r="L112" s="228">
        <f t="shared" si="97"/>
        <v>66.2</v>
      </c>
      <c r="M112" s="149">
        <f t="shared" si="98"/>
        <v>79.44</v>
      </c>
      <c r="N112" s="229"/>
      <c r="O112" s="132">
        <v>91.32</v>
      </c>
      <c r="P112" s="144">
        <f t="shared" si="65"/>
        <v>-14.954682779456196</v>
      </c>
      <c r="Q112" s="142" t="s">
        <v>108</v>
      </c>
      <c r="R112" s="253"/>
    </row>
    <row r="113" spans="1:22" ht="20.25">
      <c r="C113" s="227"/>
      <c r="D113" s="382"/>
      <c r="E113" s="189" t="s">
        <v>34</v>
      </c>
      <c r="F113" s="310"/>
      <c r="G113" s="311">
        <v>69177212193</v>
      </c>
      <c r="H113" s="147" t="s">
        <v>146</v>
      </c>
      <c r="I113" s="269">
        <f>VLOOKUP(G113,[1]РАСЧЕТ_НАЛИВ!$D$5:$K$148,8,FALSE)</f>
        <v>756.20400000000006</v>
      </c>
      <c r="J113" s="270"/>
      <c r="K113" s="271">
        <f t="shared" si="96"/>
        <v>657.89748000000009</v>
      </c>
      <c r="L113" s="228">
        <f t="shared" si="97"/>
        <v>657.9</v>
      </c>
      <c r="M113" s="149">
        <f t="shared" si="98"/>
        <v>789.4799999999999</v>
      </c>
      <c r="N113" s="229"/>
      <c r="O113" s="132">
        <v>907.44</v>
      </c>
      <c r="P113" s="144">
        <f t="shared" si="65"/>
        <v>-14.941480468156264</v>
      </c>
      <c r="Q113" s="142" t="s">
        <v>108</v>
      </c>
      <c r="R113" s="253"/>
    </row>
    <row r="114" spans="1:22" ht="21.75" customHeight="1">
      <c r="B114" s="85"/>
      <c r="C114" s="92"/>
      <c r="D114" s="382" t="s">
        <v>51</v>
      </c>
      <c r="E114" s="188" t="s">
        <v>32</v>
      </c>
      <c r="F114" s="292"/>
      <c r="G114" s="312">
        <v>69177221219</v>
      </c>
      <c r="H114" s="147" t="s">
        <v>17</v>
      </c>
      <c r="I114" s="284">
        <f>VLOOKUP(G114,[1]РАСЧЕТ_НАЛИВ!$D$5:$K$148,8,FALSE)</f>
        <v>3.1482000000000006</v>
      </c>
      <c r="J114" s="285"/>
      <c r="K114" s="276">
        <f t="shared" si="94"/>
        <v>2.7389340000000004</v>
      </c>
      <c r="L114" s="148">
        <f t="shared" si="78"/>
        <v>2.74</v>
      </c>
      <c r="M114" s="149">
        <f t="shared" si="95"/>
        <v>3.2880000000000003</v>
      </c>
      <c r="N114" s="26"/>
      <c r="O114" s="132">
        <v>3.78</v>
      </c>
      <c r="P114" s="144">
        <f t="shared" si="65"/>
        <v>-14.963503649635012</v>
      </c>
      <c r="Q114" s="142" t="s">
        <v>108</v>
      </c>
      <c r="R114" s="253"/>
    </row>
    <row r="115" spans="1:22" ht="20.25">
      <c r="B115" s="85"/>
      <c r="C115" s="92"/>
      <c r="D115" s="382"/>
      <c r="E115" s="189" t="s">
        <v>33</v>
      </c>
      <c r="F115" s="292"/>
      <c r="G115" s="312">
        <v>69177221218</v>
      </c>
      <c r="H115" s="147" t="s">
        <v>185</v>
      </c>
      <c r="I115" s="284">
        <f>VLOOKUP(G115,[1]РАСЧЕТ_НАЛИВ!$D$5:$K$148,8,FALSE)</f>
        <v>73.415600000000012</v>
      </c>
      <c r="J115" s="285"/>
      <c r="K115" s="276">
        <f t="shared" si="94"/>
        <v>63.871572000000008</v>
      </c>
      <c r="L115" s="148">
        <f t="shared" si="78"/>
        <v>63.87</v>
      </c>
      <c r="M115" s="149">
        <f t="shared" si="95"/>
        <v>76.643999999999991</v>
      </c>
      <c r="N115" s="26"/>
      <c r="O115" s="132">
        <v>88.103999999999999</v>
      </c>
      <c r="P115" s="144">
        <f t="shared" si="65"/>
        <v>-14.952246751213405</v>
      </c>
      <c r="Q115" s="142" t="s">
        <v>108</v>
      </c>
      <c r="R115" s="253"/>
    </row>
    <row r="116" spans="1:22" ht="20.25">
      <c r="B116" s="85"/>
      <c r="C116" s="92"/>
      <c r="D116" s="382"/>
      <c r="E116" s="189" t="s">
        <v>34</v>
      </c>
      <c r="F116" s="292"/>
      <c r="G116" s="312">
        <v>69177221212</v>
      </c>
      <c r="H116" s="147" t="s">
        <v>146</v>
      </c>
      <c r="I116" s="284">
        <f>VLOOKUP(G116,[1]РАСЧЕТ_НАЛИВ!$D$5:$K$148,8,FALSE)</f>
        <v>729.41780000000006</v>
      </c>
      <c r="J116" s="285"/>
      <c r="K116" s="276">
        <f t="shared" si="94"/>
        <v>634.59348599999998</v>
      </c>
      <c r="L116" s="148">
        <f t="shared" si="78"/>
        <v>634.59</v>
      </c>
      <c r="M116" s="149">
        <f t="shared" si="95"/>
        <v>761.50800000000004</v>
      </c>
      <c r="N116" s="26"/>
      <c r="O116" s="132">
        <v>875.30399999999997</v>
      </c>
      <c r="P116" s="144">
        <f t="shared" si="65"/>
        <v>-14.943506831182329</v>
      </c>
      <c r="Q116" s="142" t="s">
        <v>108</v>
      </c>
      <c r="R116" s="253"/>
    </row>
    <row r="117" spans="1:22" ht="18" customHeight="1">
      <c r="B117" s="86"/>
      <c r="C117" s="92"/>
      <c r="D117" s="382" t="s">
        <v>49</v>
      </c>
      <c r="E117" s="188" t="s">
        <v>32</v>
      </c>
      <c r="F117" s="292"/>
      <c r="G117" s="293">
        <v>691772248011</v>
      </c>
      <c r="H117" s="147" t="s">
        <v>17</v>
      </c>
      <c r="I117" s="284">
        <f>VLOOKUP(G117,[1]РАСЧЕТ_НАЛИВ!$D$5:$K$148,8,FALSE)</f>
        <v>3.18</v>
      </c>
      <c r="J117" s="285"/>
      <c r="K117" s="276">
        <f t="shared" si="94"/>
        <v>2.7665999999999999</v>
      </c>
      <c r="L117" s="148">
        <f t="shared" si="78"/>
        <v>2.77</v>
      </c>
      <c r="M117" s="149">
        <f t="shared" si="95"/>
        <v>3.3239999999999998</v>
      </c>
      <c r="N117" s="26"/>
      <c r="O117" s="132">
        <v>3.8159999999999998</v>
      </c>
      <c r="P117" s="144">
        <f t="shared" si="65"/>
        <v>-14.801444043321311</v>
      </c>
      <c r="Q117" s="142" t="s">
        <v>108</v>
      </c>
      <c r="R117" s="253"/>
    </row>
    <row r="118" spans="1:22" ht="18.95" customHeight="1">
      <c r="B118" s="86"/>
      <c r="C118" s="92"/>
      <c r="D118" s="382"/>
      <c r="E118" s="189" t="s">
        <v>33</v>
      </c>
      <c r="F118" s="292"/>
      <c r="G118" s="293">
        <v>6917722480120</v>
      </c>
      <c r="H118" s="147" t="s">
        <v>185</v>
      </c>
      <c r="I118" s="284">
        <f>VLOOKUP(G118,[1]РАСЧЕТ_НАЛИВ!$D$5:$K$148,8,FALSE)</f>
        <v>74.751199999999997</v>
      </c>
      <c r="J118" s="285"/>
      <c r="K118" s="276">
        <f t="shared" si="94"/>
        <v>65.033543999999992</v>
      </c>
      <c r="L118" s="148">
        <f t="shared" si="78"/>
        <v>65.03</v>
      </c>
      <c r="M118" s="149">
        <f t="shared" si="95"/>
        <v>78.036000000000001</v>
      </c>
      <c r="N118" s="26"/>
      <c r="O118" s="132">
        <v>89.7</v>
      </c>
      <c r="P118" s="144">
        <f t="shared" si="65"/>
        <v>-14.946947562663393</v>
      </c>
      <c r="Q118" s="142" t="s">
        <v>108</v>
      </c>
      <c r="R118" s="253"/>
    </row>
    <row r="119" spans="1:22" ht="20.25" hidden="1">
      <c r="A119" s="77" t="s">
        <v>42</v>
      </c>
      <c r="B119" s="86"/>
      <c r="C119" s="92"/>
      <c r="D119" s="382"/>
      <c r="E119" s="189" t="s">
        <v>34</v>
      </c>
      <c r="F119" s="292"/>
      <c r="G119" s="293">
        <v>69177224801200</v>
      </c>
      <c r="H119" s="147" t="s">
        <v>146</v>
      </c>
      <c r="I119" s="284">
        <f>VLOOKUP(G119,[1]РАСЧЕТ_НАЛИВ!$D$5:$K$148,8,FALSE)+72</f>
        <v>762.43100000000004</v>
      </c>
      <c r="J119" s="285"/>
      <c r="K119" s="276">
        <f t="shared" si="94"/>
        <v>663.31497000000002</v>
      </c>
      <c r="L119" s="148">
        <f t="shared" si="78"/>
        <v>663.31</v>
      </c>
      <c r="M119" s="149">
        <f t="shared" si="95"/>
        <v>795.97199999999987</v>
      </c>
      <c r="N119" s="26"/>
      <c r="O119" s="132">
        <v>901.69199999999989</v>
      </c>
      <c r="P119" s="144">
        <f t="shared" si="65"/>
        <v>-13.281874236782198</v>
      </c>
      <c r="Q119" s="142" t="s">
        <v>108</v>
      </c>
      <c r="R119" s="253"/>
    </row>
    <row r="120" spans="1:22" ht="18.95" customHeight="1">
      <c r="A120" s="77" t="s">
        <v>163</v>
      </c>
      <c r="B120" s="86"/>
      <c r="C120" s="92"/>
      <c r="D120" s="382"/>
      <c r="E120" s="189" t="s">
        <v>34</v>
      </c>
      <c r="F120" s="292"/>
      <c r="G120" s="293">
        <v>69177224801200</v>
      </c>
      <c r="H120" s="147" t="s">
        <v>146</v>
      </c>
      <c r="I120" s="284">
        <f>VLOOKUP(G120,[1]РАСЧЕТ_НАЛИВ!$D$5:$K$148,8,FALSE)</f>
        <v>690.43100000000004</v>
      </c>
      <c r="J120" s="285"/>
      <c r="K120" s="276">
        <f t="shared" ref="K120" si="99">I120-I120*($M$9+J120)</f>
        <v>600.67497000000003</v>
      </c>
      <c r="L120" s="148">
        <f t="shared" ref="L120" si="100">ROUND(K120,2)</f>
        <v>600.66999999999996</v>
      </c>
      <c r="M120" s="149">
        <f t="shared" ref="M120" si="101">L120*1.2</f>
        <v>720.80399999999997</v>
      </c>
      <c r="N120" s="26"/>
      <c r="O120" s="132">
        <v>828.51599999999996</v>
      </c>
      <c r="P120" s="144">
        <f t="shared" si="65"/>
        <v>-14.943313300148176</v>
      </c>
      <c r="Q120" s="142" t="s">
        <v>108</v>
      </c>
      <c r="R120" s="253"/>
    </row>
    <row r="121" spans="1:22" ht="20.25" customHeight="1">
      <c r="B121" s="86"/>
      <c r="C121" s="92"/>
      <c r="D121" s="382" t="s">
        <v>50</v>
      </c>
      <c r="E121" s="188" t="s">
        <v>32</v>
      </c>
      <c r="F121" s="292"/>
      <c r="G121" s="293">
        <v>69177224801140</v>
      </c>
      <c r="H121" s="147" t="s">
        <v>17</v>
      </c>
      <c r="I121" s="284">
        <f>VLOOKUP(G121,[1]РАСЧЕТ_НАЛИВ!$D$5:$K$148,8,FALSE)</f>
        <v>3.2860000000000005</v>
      </c>
      <c r="J121" s="285"/>
      <c r="K121" s="276">
        <f t="shared" si="94"/>
        <v>2.8588200000000006</v>
      </c>
      <c r="L121" s="148">
        <f t="shared" si="78"/>
        <v>2.86</v>
      </c>
      <c r="M121" s="149">
        <f t="shared" si="95"/>
        <v>3.4319999999999999</v>
      </c>
      <c r="N121" s="26"/>
      <c r="O121" s="132">
        <v>3.948</v>
      </c>
      <c r="P121" s="144">
        <f t="shared" si="65"/>
        <v>-15.034965034965042</v>
      </c>
      <c r="Q121" s="142" t="s">
        <v>108</v>
      </c>
      <c r="R121" s="253"/>
    </row>
    <row r="122" spans="1:22" ht="18.95" customHeight="1">
      <c r="B122" s="86"/>
      <c r="C122" s="92"/>
      <c r="D122" s="382"/>
      <c r="E122" s="189" t="s">
        <v>33</v>
      </c>
      <c r="F122" s="292"/>
      <c r="G122" s="293">
        <v>691772248012040</v>
      </c>
      <c r="H122" s="147" t="s">
        <v>185</v>
      </c>
      <c r="I122" s="284">
        <f>VLOOKUP(G122,[1]РАСЧЕТ_НАЛИВ!$D$5:$K$148,8,FALSE)</f>
        <v>76.850000000000009</v>
      </c>
      <c r="J122" s="285"/>
      <c r="K122" s="276">
        <f t="shared" si="94"/>
        <v>66.859500000000011</v>
      </c>
      <c r="L122" s="148">
        <f t="shared" si="78"/>
        <v>66.86</v>
      </c>
      <c r="M122" s="149">
        <f t="shared" si="95"/>
        <v>80.231999999999999</v>
      </c>
      <c r="N122" s="26"/>
      <c r="O122" s="132">
        <v>92.219999999999985</v>
      </c>
      <c r="P122" s="144">
        <f t="shared" si="65"/>
        <v>-14.94166915943762</v>
      </c>
      <c r="Q122" s="142" t="s">
        <v>108</v>
      </c>
      <c r="R122" s="253"/>
    </row>
    <row r="123" spans="1:22" ht="20.25">
      <c r="B123" s="86"/>
      <c r="C123" s="92"/>
      <c r="D123" s="382"/>
      <c r="E123" s="189" t="s">
        <v>34</v>
      </c>
      <c r="F123" s="292"/>
      <c r="G123" s="293">
        <v>6917722480120040</v>
      </c>
      <c r="H123" s="147" t="s">
        <v>146</v>
      </c>
      <c r="I123" s="284">
        <f>VLOOKUP(G123,[1]РАСЧЕТ_НАЛИВ!$D$5:$K$148,8,FALSE)+72</f>
        <v>776.21100000000001</v>
      </c>
      <c r="J123" s="285"/>
      <c r="K123" s="276">
        <f t="shared" si="94"/>
        <v>675.30357000000004</v>
      </c>
      <c r="L123" s="148">
        <f t="shared" si="78"/>
        <v>675.3</v>
      </c>
      <c r="M123" s="149">
        <f t="shared" si="95"/>
        <v>810.3599999999999</v>
      </c>
      <c r="N123" s="26"/>
      <c r="O123" s="132">
        <v>931.452</v>
      </c>
      <c r="P123" s="144">
        <f t="shared" si="65"/>
        <v>-14.942988301495653</v>
      </c>
      <c r="Q123" s="142" t="s">
        <v>108</v>
      </c>
      <c r="R123" s="253"/>
    </row>
    <row r="124" spans="1:22" ht="18.95" customHeight="1">
      <c r="A124" s="77" t="s">
        <v>163</v>
      </c>
      <c r="B124" s="86"/>
      <c r="C124" s="92"/>
      <c r="D124" s="382"/>
      <c r="E124" s="189" t="s">
        <v>198</v>
      </c>
      <c r="F124" s="292"/>
      <c r="G124" s="293">
        <v>6917722480120040</v>
      </c>
      <c r="H124" s="147" t="s">
        <v>146</v>
      </c>
      <c r="I124" s="284">
        <f>VLOOKUP(G124,[1]РАСЧЕТ_НАЛИВ!$D$5:$K$148,8,FALSE)</f>
        <v>704.21100000000001</v>
      </c>
      <c r="J124" s="285"/>
      <c r="K124" s="276">
        <f t="shared" ref="K124" si="102">I124-I124*($M$9+J124)</f>
        <v>612.66357000000005</v>
      </c>
      <c r="L124" s="148">
        <f t="shared" ref="L124" si="103">ROUND(K124,2)</f>
        <v>612.66</v>
      </c>
      <c r="M124" s="149">
        <f t="shared" ref="M124" si="104">L124*1.2</f>
        <v>735.19199999999989</v>
      </c>
      <c r="N124" s="26"/>
      <c r="O124" s="132">
        <v>845.05200000000002</v>
      </c>
      <c r="P124" s="144">
        <f t="shared" si="65"/>
        <v>-14.943035288740925</v>
      </c>
      <c r="Q124" s="142" t="s">
        <v>108</v>
      </c>
      <c r="R124" s="253"/>
    </row>
    <row r="125" spans="1:22" ht="25.5" customHeight="1">
      <c r="B125" s="86"/>
      <c r="C125" s="92"/>
      <c r="D125" s="382" t="s">
        <v>72</v>
      </c>
      <c r="E125" s="188" t="s">
        <v>32</v>
      </c>
      <c r="F125" s="292"/>
      <c r="G125" s="293">
        <v>2248012005009</v>
      </c>
      <c r="H125" s="147" t="s">
        <v>17</v>
      </c>
      <c r="I125" s="284">
        <f>VLOOKUP(G125,[1]РАСЧЕТ_НАЛИВ!$D$5:$K$148,8,FALSE)</f>
        <v>3.6888000000000001</v>
      </c>
      <c r="J125" s="285"/>
      <c r="K125" s="276">
        <f t="shared" si="94"/>
        <v>3.2092559999999999</v>
      </c>
      <c r="L125" s="148">
        <f t="shared" si="78"/>
        <v>3.21</v>
      </c>
      <c r="M125" s="149">
        <f t="shared" si="95"/>
        <v>3.8519999999999999</v>
      </c>
      <c r="N125" s="26"/>
      <c r="O125" s="132">
        <v>4.4279999999999999</v>
      </c>
      <c r="P125" s="144">
        <f t="shared" si="65"/>
        <v>-14.953271028037385</v>
      </c>
      <c r="Q125" s="142" t="s">
        <v>108</v>
      </c>
      <c r="R125" s="253"/>
    </row>
    <row r="126" spans="1:22" ht="18.95" customHeight="1">
      <c r="B126" s="86"/>
      <c r="C126" s="92"/>
      <c r="D126" s="382"/>
      <c r="E126" s="189" t="s">
        <v>33</v>
      </c>
      <c r="F126" s="292"/>
      <c r="G126" s="293">
        <v>2248012005018</v>
      </c>
      <c r="H126" s="147" t="s">
        <v>185</v>
      </c>
      <c r="I126" s="284">
        <f>VLOOKUP(G126,[1]РАСЧЕТ_НАЛИВ!$D$5:$K$148,8,FALSE)</f>
        <v>81.450400000000002</v>
      </c>
      <c r="J126" s="285"/>
      <c r="K126" s="276">
        <f t="shared" si="94"/>
        <v>70.861848000000009</v>
      </c>
      <c r="L126" s="148">
        <f t="shared" si="78"/>
        <v>70.86</v>
      </c>
      <c r="M126" s="149">
        <f t="shared" si="95"/>
        <v>85.031999999999996</v>
      </c>
      <c r="N126" s="26"/>
      <c r="O126" s="132">
        <v>97.74</v>
      </c>
      <c r="P126" s="144">
        <f t="shared" si="65"/>
        <v>-14.944961896697716</v>
      </c>
      <c r="Q126" s="142" t="s">
        <v>108</v>
      </c>
      <c r="R126" s="253"/>
    </row>
    <row r="127" spans="1:22" ht="20.25">
      <c r="B127" s="86"/>
      <c r="C127" s="92"/>
      <c r="D127" s="382"/>
      <c r="E127" s="189" t="s">
        <v>34</v>
      </c>
      <c r="F127" s="292"/>
      <c r="G127" s="293">
        <v>22480120050180</v>
      </c>
      <c r="H127" s="147" t="s">
        <v>146</v>
      </c>
      <c r="I127" s="284">
        <f>VLOOKUP(G127,[1]РАСЧЕТ_НАЛИВ!$D$5:$K$148,8,FALSE)+72</f>
        <v>851.83140000000014</v>
      </c>
      <c r="J127" s="285"/>
      <c r="K127" s="276">
        <f t="shared" si="94"/>
        <v>741.09331800000018</v>
      </c>
      <c r="L127" s="148">
        <f t="shared" si="78"/>
        <v>741.09</v>
      </c>
      <c r="M127" s="149">
        <f t="shared" si="95"/>
        <v>889.30799999999999</v>
      </c>
      <c r="N127" s="26"/>
      <c r="O127" s="132">
        <v>1022.196</v>
      </c>
      <c r="P127" s="144">
        <f t="shared" si="65"/>
        <v>-14.942854444129594</v>
      </c>
      <c r="Q127" s="142" t="s">
        <v>108</v>
      </c>
      <c r="R127" s="253"/>
      <c r="V127" s="132"/>
    </row>
    <row r="128" spans="1:22" ht="18.95" customHeight="1">
      <c r="A128" s="77" t="s">
        <v>163</v>
      </c>
      <c r="B128" s="86"/>
      <c r="C128" s="92"/>
      <c r="D128" s="382"/>
      <c r="E128" s="189" t="s">
        <v>198</v>
      </c>
      <c r="F128" s="292"/>
      <c r="G128" s="293">
        <v>22480120050180</v>
      </c>
      <c r="H128" s="147" t="s">
        <v>146</v>
      </c>
      <c r="I128" s="284">
        <f>VLOOKUP(G128,[1]РАСЧЕТ_НАЛИВ!$D$5:$K$148,8,FALSE)</f>
        <v>779.83140000000014</v>
      </c>
      <c r="J128" s="285"/>
      <c r="K128" s="276">
        <f t="shared" ref="K128" si="105">I128-I128*($M$9+J128)</f>
        <v>678.45331800000008</v>
      </c>
      <c r="L128" s="148">
        <f t="shared" ref="L128" si="106">ROUND(K128,2)</f>
        <v>678.45</v>
      </c>
      <c r="M128" s="149">
        <f t="shared" ref="M128" si="107">L128*1.2</f>
        <v>814.14</v>
      </c>
      <c r="N128" s="26"/>
      <c r="O128" s="132">
        <v>935.79600000000005</v>
      </c>
      <c r="P128" s="144">
        <f t="shared" si="65"/>
        <v>-14.94288451617658</v>
      </c>
      <c r="Q128" s="142" t="s">
        <v>108</v>
      </c>
      <c r="R128" s="253"/>
    </row>
    <row r="129" spans="1:18" ht="25.5" customHeight="1">
      <c r="B129" s="86"/>
      <c r="C129" s="441"/>
      <c r="D129" s="382" t="s">
        <v>216</v>
      </c>
      <c r="E129" s="188" t="s">
        <v>32</v>
      </c>
      <c r="F129" s="292"/>
      <c r="G129" s="307">
        <v>691772248031</v>
      </c>
      <c r="H129" s="147" t="s">
        <v>17</v>
      </c>
      <c r="I129" s="284">
        <f>VLOOKUP(G129,[1]РАСЧЕТ_НАЛИВ!$D$5:$K$148,8,FALSE)</f>
        <v>3.4979999999999998</v>
      </c>
      <c r="J129" s="285"/>
      <c r="K129" s="276">
        <f t="shared" si="94"/>
        <v>3.0432599999999996</v>
      </c>
      <c r="L129" s="148">
        <f t="shared" si="78"/>
        <v>3.04</v>
      </c>
      <c r="M129" s="149">
        <f t="shared" si="95"/>
        <v>3.6479999999999997</v>
      </c>
      <c r="N129" s="26"/>
      <c r="O129" s="132">
        <v>4.2</v>
      </c>
      <c r="P129" s="144">
        <f t="shared" si="65"/>
        <v>-15.131578947368428</v>
      </c>
      <c r="Q129" s="142" t="s">
        <v>108</v>
      </c>
      <c r="R129" s="253"/>
    </row>
    <row r="130" spans="1:18" ht="20.25">
      <c r="B130" s="86"/>
      <c r="C130" s="441"/>
      <c r="D130" s="382"/>
      <c r="E130" s="189" t="s">
        <v>33</v>
      </c>
      <c r="F130" s="292"/>
      <c r="G130" s="313">
        <v>6917722480320</v>
      </c>
      <c r="H130" s="147" t="s">
        <v>185</v>
      </c>
      <c r="I130" s="284">
        <f>VLOOKUP(G130,[1]РАСЧЕТ_НАЛИВ!$D$5:$K$148,8,FALSE)</f>
        <v>77.962999999999994</v>
      </c>
      <c r="J130" s="285"/>
      <c r="K130" s="276">
        <f t="shared" si="94"/>
        <v>67.827809999999999</v>
      </c>
      <c r="L130" s="148">
        <f t="shared" si="78"/>
        <v>67.83</v>
      </c>
      <c r="M130" s="149">
        <f t="shared" si="95"/>
        <v>81.396000000000001</v>
      </c>
      <c r="N130" s="26"/>
      <c r="O130" s="132">
        <v>93.551999999999992</v>
      </c>
      <c r="P130" s="144">
        <f t="shared" si="65"/>
        <v>-14.934394810555784</v>
      </c>
      <c r="Q130" s="142" t="s">
        <v>108</v>
      </c>
      <c r="R130" s="253"/>
    </row>
    <row r="131" spans="1:18" ht="20.25">
      <c r="B131" s="86"/>
      <c r="C131" s="441"/>
      <c r="D131" s="382"/>
      <c r="E131" s="189" t="s">
        <v>34</v>
      </c>
      <c r="F131" s="292"/>
      <c r="G131" s="314">
        <v>72177224803200</v>
      </c>
      <c r="H131" s="147" t="s">
        <v>146</v>
      </c>
      <c r="I131" s="284">
        <f>(VLOOKUP(G131,[1]РАСЧЕТ_НАЛИВ!$D$5:$K$148,8,FALSE))</f>
        <v>794.40640000000008</v>
      </c>
      <c r="J131" s="285"/>
      <c r="K131" s="276">
        <f t="shared" si="94"/>
        <v>691.13356800000008</v>
      </c>
      <c r="L131" s="148">
        <f t="shared" si="78"/>
        <v>691.13</v>
      </c>
      <c r="M131" s="149">
        <f t="shared" si="95"/>
        <v>829.35599999999999</v>
      </c>
      <c r="N131" s="26"/>
      <c r="O131" s="132">
        <v>953.29199999999992</v>
      </c>
      <c r="P131" s="144">
        <f t="shared" si="65"/>
        <v>-14.943643019403009</v>
      </c>
      <c r="Q131" s="142" t="s">
        <v>108</v>
      </c>
      <c r="R131" s="253"/>
    </row>
    <row r="132" spans="1:18" ht="24">
      <c r="B132" s="86"/>
      <c r="C132" s="231"/>
      <c r="D132" s="382" t="s">
        <v>217</v>
      </c>
      <c r="E132" s="188" t="s">
        <v>32</v>
      </c>
      <c r="F132" s="292"/>
      <c r="G132" s="314">
        <v>69177224803301</v>
      </c>
      <c r="H132" s="147" t="s">
        <v>17</v>
      </c>
      <c r="I132" s="284">
        <f>(VLOOKUP(G132,[1]РАСЧЕТ_НАЛИВ!$D$5:$K$148,8,FALSE))</f>
        <v>3.5404</v>
      </c>
      <c r="J132" s="285"/>
      <c r="K132" s="276">
        <f t="shared" ref="K132:K134" si="108">I132-I132*($M$9+J132)</f>
        <v>3.0801479999999999</v>
      </c>
      <c r="L132" s="148">
        <f t="shared" ref="L132:L134" si="109">ROUND(K132,2)</f>
        <v>3.08</v>
      </c>
      <c r="M132" s="149">
        <f t="shared" ref="M132:M134" si="110">L132*1.2</f>
        <v>3.6959999999999997</v>
      </c>
      <c r="N132" s="26"/>
      <c r="O132" s="132">
        <v>4.2480000000000002</v>
      </c>
      <c r="P132" s="144">
        <f t="shared" si="65"/>
        <v>-14.935064935064958</v>
      </c>
      <c r="Q132" s="142" t="s">
        <v>108</v>
      </c>
      <c r="R132" s="253"/>
    </row>
    <row r="133" spans="1:18" ht="20.25">
      <c r="B133" s="86"/>
      <c r="C133" s="231"/>
      <c r="D133" s="382"/>
      <c r="E133" s="189" t="s">
        <v>33</v>
      </c>
      <c r="F133" s="292"/>
      <c r="G133" s="314">
        <v>691772248033020</v>
      </c>
      <c r="H133" s="147" t="s">
        <v>185</v>
      </c>
      <c r="I133" s="284">
        <f>(VLOOKUP(G133,[1]РАСЧЕТ_НАЛИВ!$D$5:$K$148,8,FALSE))</f>
        <v>78.768600000000006</v>
      </c>
      <c r="J133" s="285"/>
      <c r="K133" s="276">
        <f t="shared" si="108"/>
        <v>68.528682000000003</v>
      </c>
      <c r="L133" s="148">
        <f t="shared" si="109"/>
        <v>68.53</v>
      </c>
      <c r="M133" s="149">
        <f t="shared" si="110"/>
        <v>82.236000000000004</v>
      </c>
      <c r="N133" s="26"/>
      <c r="O133" s="132">
        <v>94.523999999999987</v>
      </c>
      <c r="P133" s="144">
        <f t="shared" si="65"/>
        <v>-14.942361009776729</v>
      </c>
      <c r="Q133" s="142" t="s">
        <v>108</v>
      </c>
      <c r="R133" s="253"/>
    </row>
    <row r="134" spans="1:18" ht="21" thickBot="1">
      <c r="B134" s="86"/>
      <c r="C134" s="231"/>
      <c r="D134" s="382"/>
      <c r="E134" s="189" t="s">
        <v>34</v>
      </c>
      <c r="F134" s="292"/>
      <c r="G134" s="314">
        <v>721772248033080</v>
      </c>
      <c r="H134" s="147" t="s">
        <v>146</v>
      </c>
      <c r="I134" s="284">
        <f>(VLOOKUP(G134,[1]РАСЧЕТ_НАЛИВ!$D$5:$K$148,8,FALSE))</f>
        <v>802.67440000000011</v>
      </c>
      <c r="J134" s="285"/>
      <c r="K134" s="276">
        <f t="shared" si="108"/>
        <v>698.32672800000012</v>
      </c>
      <c r="L134" s="148">
        <f t="shared" si="109"/>
        <v>698.33</v>
      </c>
      <c r="M134" s="149">
        <f t="shared" si="110"/>
        <v>837.99599999999998</v>
      </c>
      <c r="N134" s="26"/>
      <c r="O134" s="132">
        <v>963.20399999999995</v>
      </c>
      <c r="P134" s="144">
        <f t="shared" si="65"/>
        <v>-14.941360101957525</v>
      </c>
      <c r="Q134" s="142" t="s">
        <v>108</v>
      </c>
      <c r="R134" s="253"/>
    </row>
    <row r="135" spans="1:18" ht="24.75" thickBot="1">
      <c r="B135" s="86"/>
      <c r="C135" s="231"/>
      <c r="D135" s="382" t="s">
        <v>218</v>
      </c>
      <c r="E135" s="188" t="s">
        <v>32</v>
      </c>
      <c r="F135" s="292"/>
      <c r="G135" s="377">
        <v>69177224803381</v>
      </c>
      <c r="H135" s="147" t="s">
        <v>17</v>
      </c>
      <c r="I135" s="284">
        <f>(VLOOKUP(G135,[1]РАСЧЕТ_НАЛИВ!$D$5:$K$148,8,FALSE))</f>
        <v>2.6924000000000001</v>
      </c>
      <c r="J135" s="285"/>
      <c r="K135" s="276">
        <f t="shared" ref="K135:K137" si="111">I135-I135*($M$9+J135)</f>
        <v>2.3423880000000001</v>
      </c>
      <c r="L135" s="148">
        <f t="shared" ref="L135:L137" si="112">ROUND(K135,2)</f>
        <v>2.34</v>
      </c>
      <c r="M135" s="149">
        <f t="shared" ref="M135:M137" si="113">L135*1.2</f>
        <v>2.8079999999999998</v>
      </c>
      <c r="N135" s="26"/>
      <c r="O135" s="132">
        <v>3.2279999999999998</v>
      </c>
      <c r="P135" s="144">
        <f t="shared" si="65"/>
        <v>-14.957264957264949</v>
      </c>
      <c r="Q135" s="142" t="s">
        <v>108</v>
      </c>
      <c r="R135" s="253"/>
    </row>
    <row r="136" spans="1:18" ht="21" thickBot="1">
      <c r="B136" s="86"/>
      <c r="C136" s="231"/>
      <c r="D136" s="382"/>
      <c r="E136" s="189" t="s">
        <v>33</v>
      </c>
      <c r="F136" s="292"/>
      <c r="G136" s="377">
        <v>691772248033820</v>
      </c>
      <c r="H136" s="147" t="s">
        <v>185</v>
      </c>
      <c r="I136" s="284">
        <f>(VLOOKUP(G136,[1]РАСЧЕТ_НАЛИВ!$D$5:$K$148,8,FALSE))</f>
        <v>62.699000000000005</v>
      </c>
      <c r="J136" s="285"/>
      <c r="K136" s="276">
        <f t="shared" si="111"/>
        <v>54.54813</v>
      </c>
      <c r="L136" s="148">
        <f t="shared" si="112"/>
        <v>54.55</v>
      </c>
      <c r="M136" s="149">
        <f t="shared" si="113"/>
        <v>65.459999999999994</v>
      </c>
      <c r="N136" s="26"/>
      <c r="O136" s="132">
        <v>75.239999999999995</v>
      </c>
      <c r="P136" s="144">
        <f t="shared" si="65"/>
        <v>-14.940421631530709</v>
      </c>
      <c r="Q136" s="142" t="s">
        <v>108</v>
      </c>
      <c r="R136" s="253"/>
    </row>
    <row r="137" spans="1:18" ht="20.25">
      <c r="B137" s="86"/>
      <c r="C137" s="231"/>
      <c r="D137" s="382"/>
      <c r="E137" s="189" t="s">
        <v>34</v>
      </c>
      <c r="F137" s="292"/>
      <c r="G137" s="377">
        <v>721772248033880</v>
      </c>
      <c r="H137" s="147" t="s">
        <v>146</v>
      </c>
      <c r="I137" s="284">
        <f>(VLOOKUP(G137,[1]РАСЧЕТ_НАЛИВ!$D$5:$K$148,8,FALSE))</f>
        <v>802.67440000000011</v>
      </c>
      <c r="J137" s="285"/>
      <c r="K137" s="276">
        <f t="shared" si="111"/>
        <v>698.32672800000012</v>
      </c>
      <c r="L137" s="148">
        <f t="shared" si="112"/>
        <v>698.33</v>
      </c>
      <c r="M137" s="149">
        <f t="shared" si="113"/>
        <v>837.99599999999998</v>
      </c>
      <c r="N137" s="26"/>
      <c r="O137" s="132">
        <v>963.20399999999995</v>
      </c>
      <c r="P137" s="144">
        <f t="shared" si="65"/>
        <v>-14.941360101957525</v>
      </c>
      <c r="Q137" s="142" t="s">
        <v>108</v>
      </c>
      <c r="R137" s="253"/>
    </row>
    <row r="138" spans="1:18" ht="24">
      <c r="B138" s="86"/>
      <c r="C138" s="231"/>
      <c r="D138" s="382" t="s">
        <v>161</v>
      </c>
      <c r="E138" s="188" t="s">
        <v>32</v>
      </c>
      <c r="F138" s="292"/>
      <c r="G138" s="378">
        <v>69177224803721</v>
      </c>
      <c r="H138" s="147" t="s">
        <v>17</v>
      </c>
      <c r="I138" s="284">
        <f>(VLOOKUP(G138,[1]РАСЧЕТ_НАЛИВ!$D$5:$K$148,8,FALSE))</f>
        <v>3.8266</v>
      </c>
      <c r="J138" s="285"/>
      <c r="K138" s="276">
        <f t="shared" ref="K138:K140" si="114">I138-I138*($M$9+J138)</f>
        <v>3.329142</v>
      </c>
      <c r="L138" s="148">
        <f t="shared" ref="L138:L140" si="115">ROUND(K138,2)</f>
        <v>3.33</v>
      </c>
      <c r="M138" s="149">
        <f t="shared" ref="M138:M140" si="116">L138*1.2</f>
        <v>3.996</v>
      </c>
      <c r="N138" s="26"/>
      <c r="O138" s="132">
        <v>4.5960000000000001</v>
      </c>
      <c r="P138" s="144">
        <f t="shared" si="65"/>
        <v>-15.01501501501501</v>
      </c>
      <c r="Q138" s="142" t="s">
        <v>108</v>
      </c>
      <c r="R138" s="253"/>
    </row>
    <row r="139" spans="1:18" ht="20.25">
      <c r="B139" s="86"/>
      <c r="C139" s="231"/>
      <c r="D139" s="382"/>
      <c r="E139" s="189" t="s">
        <v>33</v>
      </c>
      <c r="F139" s="292"/>
      <c r="G139" s="378">
        <v>691772248037220</v>
      </c>
      <c r="H139" s="147" t="s">
        <v>185</v>
      </c>
      <c r="I139" s="284">
        <f>(VLOOKUP(G139,[1]РАСЧЕТ_НАЛИВ!$D$5:$K$148,8,FALSE))</f>
        <v>84.132200000000012</v>
      </c>
      <c r="J139" s="285"/>
      <c r="K139" s="276">
        <f t="shared" si="114"/>
        <v>73.195014000000015</v>
      </c>
      <c r="L139" s="148">
        <f t="shared" si="115"/>
        <v>73.2</v>
      </c>
      <c r="M139" s="149">
        <f t="shared" si="116"/>
        <v>87.84</v>
      </c>
      <c r="N139" s="26"/>
      <c r="O139" s="132">
        <v>100.95599999999999</v>
      </c>
      <c r="P139" s="144">
        <f t="shared" si="65"/>
        <v>-14.931693989071015</v>
      </c>
      <c r="Q139" s="142" t="s">
        <v>108</v>
      </c>
      <c r="R139" s="253"/>
    </row>
    <row r="140" spans="1:18" ht="20.25">
      <c r="B140" s="86"/>
      <c r="C140" s="231"/>
      <c r="D140" s="382"/>
      <c r="E140" s="189" t="s">
        <v>34</v>
      </c>
      <c r="F140" s="292"/>
      <c r="G140" s="378">
        <v>7217722480347280</v>
      </c>
      <c r="H140" s="147" t="s">
        <v>132</v>
      </c>
      <c r="I140" s="284">
        <f>(VLOOKUP(G140,[1]РАСЧЕТ_НАЛИВ!$D$5:$K$148,8,FALSE))</f>
        <v>879.08980000000008</v>
      </c>
      <c r="J140" s="285"/>
      <c r="K140" s="276">
        <f t="shared" si="114"/>
        <v>764.80812600000013</v>
      </c>
      <c r="L140" s="148">
        <f t="shared" si="115"/>
        <v>764.81</v>
      </c>
      <c r="M140" s="149">
        <f t="shared" si="116"/>
        <v>917.77199999999993</v>
      </c>
      <c r="N140" s="26"/>
      <c r="O140" s="132">
        <v>1054.9079999999999</v>
      </c>
      <c r="P140" s="144">
        <f t="shared" si="65"/>
        <v>-14.94227324433519</v>
      </c>
      <c r="Q140" s="142" t="s">
        <v>108</v>
      </c>
      <c r="R140" s="253"/>
    </row>
    <row r="141" spans="1:18" ht="20.25">
      <c r="A141" s="77" t="s">
        <v>163</v>
      </c>
      <c r="B141" s="86"/>
      <c r="C141" s="231"/>
      <c r="D141" s="379" t="s">
        <v>219</v>
      </c>
      <c r="E141" s="189" t="s">
        <v>34</v>
      </c>
      <c r="F141" s="292"/>
      <c r="G141" s="314">
        <v>69177224803200</v>
      </c>
      <c r="H141" s="147" t="s">
        <v>146</v>
      </c>
      <c r="I141" s="284">
        <f>(VLOOKUP(G141,[1]РАСЧЕТ_НАЛИВ!$D$5:$K$148,8,FALSE))</f>
        <v>723.5136</v>
      </c>
      <c r="J141" s="285"/>
      <c r="K141" s="276">
        <f t="shared" ref="K141:K143" si="117">I141-I141*($M$9+J141)</f>
        <v>629.45683199999996</v>
      </c>
      <c r="L141" s="148">
        <f t="shared" ref="L141:L143" si="118">ROUND(K141,2)</f>
        <v>629.46</v>
      </c>
      <c r="M141" s="149">
        <f t="shared" ref="M141:M143" si="119">L141*1.2</f>
        <v>755.35199999999998</v>
      </c>
      <c r="N141" s="26"/>
      <c r="O141" s="132">
        <v>868.21199999999999</v>
      </c>
      <c r="P141" s="144">
        <f t="shared" si="65"/>
        <v>-14.941378324277954</v>
      </c>
      <c r="Q141" s="142" t="s">
        <v>108</v>
      </c>
      <c r="R141" s="253"/>
    </row>
    <row r="142" spans="1:18" ht="21" thickBot="1">
      <c r="A142" s="77" t="s">
        <v>163</v>
      </c>
      <c r="B142" s="86"/>
      <c r="C142" s="231"/>
      <c r="D142" s="379" t="s">
        <v>220</v>
      </c>
      <c r="E142" s="189" t="s">
        <v>34</v>
      </c>
      <c r="F142" s="292"/>
      <c r="G142" s="314">
        <v>691772248033080</v>
      </c>
      <c r="H142" s="147" t="s">
        <v>146</v>
      </c>
      <c r="I142" s="284">
        <f>(VLOOKUP(G142,[1]РАСЧЕТ_НАЛИВ!$D$5:$K$148,8,FALSE))</f>
        <v>731.78160000000003</v>
      </c>
      <c r="J142" s="285"/>
      <c r="K142" s="276">
        <f t="shared" si="117"/>
        <v>636.649992</v>
      </c>
      <c r="L142" s="148">
        <f t="shared" si="118"/>
        <v>636.65</v>
      </c>
      <c r="M142" s="149">
        <f t="shared" si="119"/>
        <v>763.9799999999999</v>
      </c>
      <c r="N142" s="26"/>
      <c r="O142" s="132">
        <v>878.13599999999997</v>
      </c>
      <c r="P142" s="144">
        <f t="shared" si="65"/>
        <v>-14.942275975810904</v>
      </c>
      <c r="Q142" s="142" t="s">
        <v>108</v>
      </c>
      <c r="R142" s="253"/>
    </row>
    <row r="143" spans="1:18" ht="20.25">
      <c r="A143" s="77" t="s">
        <v>163</v>
      </c>
      <c r="B143" s="86"/>
      <c r="C143" s="231"/>
      <c r="D143" s="376" t="s">
        <v>221</v>
      </c>
      <c r="E143" s="189" t="s">
        <v>34</v>
      </c>
      <c r="F143" s="292"/>
      <c r="G143" s="377">
        <v>691772248033880</v>
      </c>
      <c r="H143" s="147" t="s">
        <v>146</v>
      </c>
      <c r="I143" s="284">
        <f>(VLOOKUP(G143,[1]РАСЧЕТ_НАЛИВ!$D$5:$K$148,8,FALSE))</f>
        <v>731.78160000000003</v>
      </c>
      <c r="J143" s="285"/>
      <c r="K143" s="276">
        <f t="shared" si="117"/>
        <v>636.649992</v>
      </c>
      <c r="L143" s="148">
        <f t="shared" si="118"/>
        <v>636.65</v>
      </c>
      <c r="M143" s="149">
        <f t="shared" si="119"/>
        <v>763.9799999999999</v>
      </c>
      <c r="N143" s="26"/>
      <c r="O143" s="132">
        <v>878.13599999999997</v>
      </c>
      <c r="P143" s="144">
        <f t="shared" ref="P143:P206" si="120">(1-O143/M143)*100</f>
        <v>-14.942275975810904</v>
      </c>
      <c r="Q143" s="142" t="s">
        <v>108</v>
      </c>
      <c r="R143" s="253"/>
    </row>
    <row r="144" spans="1:18" ht="20.25">
      <c r="A144" s="77" t="s">
        <v>163</v>
      </c>
      <c r="B144" s="86"/>
      <c r="C144" s="231"/>
      <c r="D144" s="376" t="s">
        <v>162</v>
      </c>
      <c r="E144" s="189" t="s">
        <v>34</v>
      </c>
      <c r="F144" s="292"/>
      <c r="G144" s="378">
        <v>6917722480347280</v>
      </c>
      <c r="H144" s="147" t="s">
        <v>146</v>
      </c>
      <c r="I144" s="284">
        <f>(VLOOKUP(G144,[1]РАСЧЕТ_НАЛИВ!$D$5:$K$148,8,FALSE))</f>
        <v>808.19700000000012</v>
      </c>
      <c r="J144" s="285"/>
      <c r="K144" s="276">
        <f t="shared" ref="K144" si="121">I144-I144*($M$9+J144)</f>
        <v>703.13139000000012</v>
      </c>
      <c r="L144" s="148">
        <f t="shared" ref="L144" si="122">ROUND(K144,2)</f>
        <v>703.13</v>
      </c>
      <c r="M144" s="149">
        <f t="shared" ref="M144" si="123">L144*1.2</f>
        <v>843.75599999999997</v>
      </c>
      <c r="N144" s="26"/>
      <c r="O144" s="132">
        <v>969.84</v>
      </c>
      <c r="P144" s="144">
        <f t="shared" si="120"/>
        <v>-14.94318262625689</v>
      </c>
      <c r="Q144" s="142" t="s">
        <v>108</v>
      </c>
      <c r="R144" s="253"/>
    </row>
    <row r="145" spans="1:18" ht="24">
      <c r="B145" s="86"/>
      <c r="C145" s="92"/>
      <c r="D145" s="395" t="s">
        <v>181</v>
      </c>
      <c r="E145" s="188" t="s">
        <v>32</v>
      </c>
      <c r="F145" s="292"/>
      <c r="G145" s="315">
        <v>691772248071</v>
      </c>
      <c r="H145" s="147" t="s">
        <v>17</v>
      </c>
      <c r="I145" s="284">
        <f>(VLOOKUP(G145,[1]РАСЧЕТ_НАЛИВ!$D$5:$K$148,8,FALSE))</f>
        <v>3.4238</v>
      </c>
      <c r="J145" s="285"/>
      <c r="K145" s="276">
        <f t="shared" ref="K145:K146" si="124">I145-I145*($M$9+J145)</f>
        <v>2.9787059999999999</v>
      </c>
      <c r="L145" s="148">
        <f t="shared" ref="L145:L146" si="125">ROUND(K145,2)</f>
        <v>2.98</v>
      </c>
      <c r="M145" s="149">
        <f t="shared" ref="M145:M146" si="126">L145*1.2</f>
        <v>3.5760000000000001</v>
      </c>
      <c r="N145" s="26"/>
      <c r="O145" s="132">
        <v>4.1040000000000001</v>
      </c>
      <c r="P145" s="144">
        <f t="shared" si="120"/>
        <v>-14.76510067114094</v>
      </c>
      <c r="Q145" s="142" t="s">
        <v>108</v>
      </c>
      <c r="R145" s="253"/>
    </row>
    <row r="146" spans="1:18" ht="28.5" customHeight="1">
      <c r="B146" s="86"/>
      <c r="C146" s="92"/>
      <c r="D146" s="395"/>
      <c r="E146" s="189" t="s">
        <v>33</v>
      </c>
      <c r="F146" s="292"/>
      <c r="G146" s="315">
        <v>6917722480720</v>
      </c>
      <c r="H146" s="147" t="s">
        <v>185</v>
      </c>
      <c r="I146" s="284">
        <f>(VLOOKUP(G146,[1]РАСЧЕТ_НАЛИВ!$D$5:$K$148,8,FALSE))</f>
        <v>78.768600000000006</v>
      </c>
      <c r="J146" s="285"/>
      <c r="K146" s="276">
        <f t="shared" si="124"/>
        <v>68.528682000000003</v>
      </c>
      <c r="L146" s="148">
        <f t="shared" si="125"/>
        <v>68.53</v>
      </c>
      <c r="M146" s="149">
        <f t="shared" si="126"/>
        <v>82.236000000000004</v>
      </c>
      <c r="N146" s="26"/>
      <c r="O146" s="132">
        <v>94.523999999999987</v>
      </c>
      <c r="P146" s="144">
        <f t="shared" si="120"/>
        <v>-14.942361009776729</v>
      </c>
      <c r="Q146" s="142" t="s">
        <v>108</v>
      </c>
      <c r="R146" s="253"/>
    </row>
    <row r="147" spans="1:18" ht="27.75" customHeight="1">
      <c r="B147" s="89"/>
      <c r="C147" s="92"/>
      <c r="D147" s="395"/>
      <c r="E147" s="189" t="s">
        <v>34</v>
      </c>
      <c r="F147" s="316"/>
      <c r="G147" s="315">
        <v>69177224807200</v>
      </c>
      <c r="H147" s="147" t="s">
        <v>146</v>
      </c>
      <c r="I147" s="284">
        <f>(VLOOKUP(G147,[1]РАСЧЕТ_НАЛИВ!$D$5:$K$148,8,FALSE))</f>
        <v>802.67440000000011</v>
      </c>
      <c r="J147" s="285"/>
      <c r="K147" s="276">
        <f t="shared" ref="K147" si="127">I147-I147*($M$9+J147)</f>
        <v>698.32672800000012</v>
      </c>
      <c r="L147" s="148">
        <f t="shared" ref="L147" si="128">ROUND(K147,2)</f>
        <v>698.33</v>
      </c>
      <c r="M147" s="149">
        <f t="shared" ref="M147" si="129">L147*1.2</f>
        <v>837.99599999999998</v>
      </c>
      <c r="N147" s="26"/>
      <c r="O147" s="132">
        <v>963.20399999999995</v>
      </c>
      <c r="P147" s="144">
        <f t="shared" si="120"/>
        <v>-14.941360101957525</v>
      </c>
      <c r="Q147" s="142" t="s">
        <v>108</v>
      </c>
      <c r="R147" s="253"/>
    </row>
    <row r="148" spans="1:18" ht="27.75" customHeight="1">
      <c r="B148" s="89"/>
      <c r="C148" s="92"/>
      <c r="D148" s="395" t="s">
        <v>197</v>
      </c>
      <c r="E148" s="188" t="s">
        <v>32</v>
      </c>
      <c r="F148" s="316"/>
      <c r="G148" s="315">
        <v>6917722480711</v>
      </c>
      <c r="H148" s="147" t="s">
        <v>17</v>
      </c>
      <c r="I148" s="284">
        <f>(VLOOKUP(G148,[1]РАСЧЕТ_НАЛИВ!$D$5:$K$148,8,FALSE))</f>
        <v>3.7736000000000001</v>
      </c>
      <c r="J148" s="285"/>
      <c r="K148" s="276">
        <f t="shared" ref="K148:K150" si="130">I148-I148*($M$9+J148)</f>
        <v>3.283032</v>
      </c>
      <c r="L148" s="148">
        <f t="shared" ref="L148:L150" si="131">ROUND(K148,2)</f>
        <v>3.28</v>
      </c>
      <c r="M148" s="149">
        <f t="shared" ref="M148:M150" si="132">L148*1.2</f>
        <v>3.9359999999999995</v>
      </c>
      <c r="N148" s="26"/>
      <c r="O148" s="132">
        <v>4.524</v>
      </c>
      <c r="P148" s="144">
        <f t="shared" si="120"/>
        <v>-14.939024390243926</v>
      </c>
      <c r="Q148" s="142" t="s">
        <v>108</v>
      </c>
      <c r="R148" s="253"/>
    </row>
    <row r="149" spans="1:18" ht="27.75" customHeight="1">
      <c r="B149" s="89"/>
      <c r="C149" s="92"/>
      <c r="D149" s="395"/>
      <c r="E149" s="189" t="s">
        <v>33</v>
      </c>
      <c r="F149" s="316"/>
      <c r="G149" s="315">
        <v>69177224807201</v>
      </c>
      <c r="H149" s="147" t="s">
        <v>185</v>
      </c>
      <c r="I149" s="284">
        <f>(VLOOKUP(G149,[1]РАСЧЕТ_НАЛИВ!$D$5:$K$148,8,FALSE))</f>
        <v>85.467799999999997</v>
      </c>
      <c r="J149" s="285"/>
      <c r="K149" s="276">
        <f t="shared" si="130"/>
        <v>74.356985999999992</v>
      </c>
      <c r="L149" s="148">
        <f t="shared" si="131"/>
        <v>74.36</v>
      </c>
      <c r="M149" s="149">
        <f t="shared" si="132"/>
        <v>89.231999999999999</v>
      </c>
      <c r="N149" s="26"/>
      <c r="O149" s="132">
        <v>102.56399999999999</v>
      </c>
      <c r="P149" s="144">
        <f t="shared" si="120"/>
        <v>-14.940828402366858</v>
      </c>
      <c r="Q149" s="142" t="s">
        <v>108</v>
      </c>
      <c r="R149" s="253"/>
    </row>
    <row r="150" spans="1:18" ht="27.75" customHeight="1">
      <c r="B150" s="89"/>
      <c r="C150" s="92"/>
      <c r="D150" s="395"/>
      <c r="E150" s="189" t="s">
        <v>34</v>
      </c>
      <c r="F150" s="316"/>
      <c r="G150" s="315">
        <v>691772248072001</v>
      </c>
      <c r="H150" s="147" t="s">
        <v>146</v>
      </c>
      <c r="I150" s="284">
        <f>(VLOOKUP(G150,[1]РАСЧЕТ_НАЛИВ!$D$5:$K$148,8,FALSE))</f>
        <v>871.60620000000006</v>
      </c>
      <c r="J150" s="285"/>
      <c r="K150" s="276">
        <f t="shared" si="130"/>
        <v>758.29739400000005</v>
      </c>
      <c r="L150" s="148">
        <f t="shared" si="131"/>
        <v>758.3</v>
      </c>
      <c r="M150" s="149">
        <f t="shared" si="132"/>
        <v>909.95999999999992</v>
      </c>
      <c r="N150" s="26"/>
      <c r="O150" s="132">
        <v>1045.932</v>
      </c>
      <c r="P150" s="144">
        <f t="shared" si="120"/>
        <v>-14.942634841091929</v>
      </c>
      <c r="Q150" s="142" t="s">
        <v>108</v>
      </c>
      <c r="R150" s="253"/>
    </row>
    <row r="151" spans="1:18" ht="20.25">
      <c r="B151" s="86"/>
      <c r="C151" s="92"/>
      <c r="D151" s="442" t="s">
        <v>196</v>
      </c>
      <c r="E151" s="189" t="s">
        <v>33</v>
      </c>
      <c r="F151" s="316"/>
      <c r="G151" s="293">
        <v>6917722480620</v>
      </c>
      <c r="H151" s="147" t="s">
        <v>185</v>
      </c>
      <c r="I151" s="284">
        <f>(VLOOKUP(G151,[1]РАСЧЕТ_НАЛИВ!$D$5:$K$148,8,FALSE))</f>
        <v>80.114800000000002</v>
      </c>
      <c r="J151" s="285"/>
      <c r="K151" s="276">
        <f t="shared" ref="K151" si="133">I151-I151*($M$9+J151)</f>
        <v>69.699876000000003</v>
      </c>
      <c r="L151" s="148">
        <f t="shared" ref="L151" si="134">ROUND(K151,2)</f>
        <v>69.7</v>
      </c>
      <c r="M151" s="149">
        <f t="shared" si="95"/>
        <v>83.64</v>
      </c>
      <c r="N151" s="26"/>
      <c r="O151" s="132">
        <v>96.131999999999991</v>
      </c>
      <c r="P151" s="144">
        <f t="shared" si="120"/>
        <v>-14.935437589669998</v>
      </c>
      <c r="Q151" s="142" t="s">
        <v>108</v>
      </c>
      <c r="R151" s="253"/>
    </row>
    <row r="152" spans="1:18" ht="20.25">
      <c r="B152" s="86"/>
      <c r="C152" s="92"/>
      <c r="D152" s="443"/>
      <c r="E152" s="189" t="s">
        <v>34</v>
      </c>
      <c r="F152" s="365"/>
      <c r="G152" s="366">
        <v>69177224806200</v>
      </c>
      <c r="H152" s="147" t="s">
        <v>146</v>
      </c>
      <c r="I152" s="284">
        <f>(VLOOKUP(G152,[1]РАСЧЕТ_НАЛИВ!$D$5:$K$148,8,FALSE))</f>
        <v>836.55200000000013</v>
      </c>
      <c r="J152" s="285"/>
      <c r="K152" s="276">
        <f t="shared" ref="K152" si="135">I152-I152*($M$9+J152)</f>
        <v>727.80024000000014</v>
      </c>
      <c r="L152" s="148">
        <f t="shared" ref="L152" si="136">ROUND(K152,2)</f>
        <v>727.8</v>
      </c>
      <c r="M152" s="149">
        <f t="shared" ref="M152" si="137">L152*1.2</f>
        <v>873.3599999999999</v>
      </c>
      <c r="N152" s="26"/>
      <c r="O152" s="132">
        <v>1003.8599999999999</v>
      </c>
      <c r="P152" s="144">
        <f t="shared" si="120"/>
        <v>-14.942291838417155</v>
      </c>
      <c r="Q152" s="142" t="s">
        <v>108</v>
      </c>
      <c r="R152" s="253"/>
    </row>
    <row r="153" spans="1:18" ht="20.25">
      <c r="B153" s="86"/>
      <c r="C153" s="92"/>
      <c r="D153" s="381" t="s">
        <v>206</v>
      </c>
      <c r="E153" s="189" t="s">
        <v>33</v>
      </c>
      <c r="F153" s="365"/>
      <c r="G153" s="371">
        <v>6917722481320</v>
      </c>
      <c r="H153" s="147" t="s">
        <v>185</v>
      </c>
      <c r="I153" s="284">
        <f>(VLOOKUP(G153,[1]РАСЧЕТ_НАЛИВ!$D$5:$K$148,8,FALSE))</f>
        <v>80.114800000000002</v>
      </c>
      <c r="J153" s="285"/>
      <c r="K153" s="276">
        <f t="shared" ref="K153:K154" si="138">I153-I153*($M$9+J153)</f>
        <v>69.699876000000003</v>
      </c>
      <c r="L153" s="148">
        <f t="shared" ref="L153:L154" si="139">ROUND(K153,2)</f>
        <v>69.7</v>
      </c>
      <c r="M153" s="149">
        <f t="shared" ref="M153:M154" si="140">L153*1.2</f>
        <v>83.64</v>
      </c>
      <c r="N153" s="26"/>
      <c r="O153" s="132">
        <v>96.131999999999991</v>
      </c>
      <c r="P153" s="144">
        <f t="shared" si="120"/>
        <v>-14.935437589669998</v>
      </c>
      <c r="Q153" s="142" t="s">
        <v>108</v>
      </c>
      <c r="R153" s="253"/>
    </row>
    <row r="154" spans="1:18" ht="20.25">
      <c r="B154" s="86"/>
      <c r="C154" s="92"/>
      <c r="D154" s="381"/>
      <c r="E154" s="189" t="s">
        <v>34</v>
      </c>
      <c r="F154" s="365"/>
      <c r="G154" s="371">
        <v>69177224813200</v>
      </c>
      <c r="H154" s="147" t="s">
        <v>146</v>
      </c>
      <c r="I154" s="284">
        <f>(VLOOKUP(G154,[1]РАСЧЕТ_НАЛИВ!$D$5:$K$148,8,FALSE))</f>
        <v>836.55200000000013</v>
      </c>
      <c r="J154" s="285"/>
      <c r="K154" s="276">
        <f t="shared" si="138"/>
        <v>727.80024000000014</v>
      </c>
      <c r="L154" s="148">
        <f t="shared" si="139"/>
        <v>727.8</v>
      </c>
      <c r="M154" s="149">
        <f t="shared" si="140"/>
        <v>873.3599999999999</v>
      </c>
      <c r="N154" s="26"/>
      <c r="O154" s="132">
        <v>1003.8599999999999</v>
      </c>
      <c r="P154" s="144">
        <f t="shared" si="120"/>
        <v>-14.942291838417155</v>
      </c>
      <c r="Q154" s="142" t="s">
        <v>108</v>
      </c>
      <c r="R154" s="253"/>
    </row>
    <row r="155" spans="1:18" ht="33" customHeight="1">
      <c r="B155" s="86"/>
      <c r="C155" s="447" t="s">
        <v>46</v>
      </c>
      <c r="D155" s="448"/>
      <c r="E155" s="301"/>
      <c r="F155" s="124"/>
      <c r="G155" s="317"/>
      <c r="H155" s="302"/>
      <c r="I155" s="281"/>
      <c r="J155" s="318"/>
      <c r="K155" s="319" t="str">
        <f>K11</f>
        <v>цена без НДС с учетом скидки</v>
      </c>
      <c r="L155" s="303"/>
      <c r="M155" s="304"/>
      <c r="N155" s="26"/>
      <c r="O155" s="132">
        <v>0</v>
      </c>
      <c r="P155" s="144" t="e">
        <f t="shared" si="120"/>
        <v>#DIV/0!</v>
      </c>
      <c r="Q155" s="142" t="s">
        <v>108</v>
      </c>
      <c r="R155" s="253"/>
    </row>
    <row r="156" spans="1:18" ht="54.75" hidden="1" customHeight="1">
      <c r="A156" s="77" t="s">
        <v>42</v>
      </c>
      <c r="B156" s="89" t="s">
        <v>42</v>
      </c>
      <c r="C156" s="119"/>
      <c r="D156" s="196" t="s">
        <v>134</v>
      </c>
      <c r="E156" s="189" t="s">
        <v>33</v>
      </c>
      <c r="F156" s="320">
        <v>900351</v>
      </c>
      <c r="G156" s="321"/>
      <c r="H156" s="147" t="s">
        <v>1</v>
      </c>
      <c r="I156" s="277">
        <f>VLOOKUP(F156,[1]Sintес!$F$3:$T$211,15,FALSE)</f>
        <v>245.82</v>
      </c>
      <c r="J156" s="273"/>
      <c r="K156" s="274">
        <f t="shared" ref="K156:K166" si="141">I156-I156*($M$9+J156)</f>
        <v>213.86339999999998</v>
      </c>
      <c r="L156" s="148">
        <f t="shared" ref="L156" si="142">ROUND(K156,2)</f>
        <v>213.86</v>
      </c>
      <c r="M156" s="149">
        <f t="shared" ref="M156" si="143">L156*1.2</f>
        <v>256.63200000000001</v>
      </c>
      <c r="N156" s="26"/>
      <c r="O156" s="132">
        <v>294.98399999999998</v>
      </c>
      <c r="P156" s="144">
        <f t="shared" si="120"/>
        <v>-14.944356120826697</v>
      </c>
      <c r="Q156" s="142" t="s">
        <v>108</v>
      </c>
      <c r="R156" s="253"/>
    </row>
    <row r="157" spans="1:18" ht="54.75" customHeight="1">
      <c r="B157" s="89"/>
      <c r="C157" s="119"/>
      <c r="D157" s="196" t="s">
        <v>214</v>
      </c>
      <c r="E157" s="189" t="s">
        <v>33</v>
      </c>
      <c r="F157" s="320">
        <v>322408</v>
      </c>
      <c r="G157" s="320"/>
      <c r="H157" s="147" t="s">
        <v>1</v>
      </c>
      <c r="I157" s="272">
        <f>VLOOKUP(F157,[1]Rolf!$G$3:$T$350,14,FALSE)</f>
        <v>229.45</v>
      </c>
      <c r="J157" s="273"/>
      <c r="K157" s="274">
        <f t="shared" ref="K157" si="144">I157-I157*($M$9+J157)</f>
        <v>199.6215</v>
      </c>
      <c r="L157" s="148">
        <f t="shared" ref="L157" si="145">ROUND(K157,2)</f>
        <v>199.62</v>
      </c>
      <c r="M157" s="149">
        <f t="shared" ref="M157" si="146">L157*1.2</f>
        <v>239.54399999999998</v>
      </c>
      <c r="N157" s="26"/>
      <c r="O157" s="132">
        <v>275.33999999999997</v>
      </c>
      <c r="P157" s="144">
        <f t="shared" si="120"/>
        <v>-14.94339244564673</v>
      </c>
      <c r="Q157" s="142" t="s">
        <v>108</v>
      </c>
      <c r="R157" s="253"/>
    </row>
    <row r="158" spans="1:18" ht="57.75" customHeight="1">
      <c r="B158" s="89"/>
      <c r="C158" s="119"/>
      <c r="D158" s="196" t="s">
        <v>138</v>
      </c>
      <c r="E158" s="189" t="s">
        <v>33</v>
      </c>
      <c r="F158" s="320">
        <v>322404</v>
      </c>
      <c r="G158" s="321"/>
      <c r="H158" s="147" t="s">
        <v>1</v>
      </c>
      <c r="I158" s="272">
        <f>VLOOKUP(F158,[1]Rolf!$G$3:$T$250,14,FALSE)</f>
        <v>158.91</v>
      </c>
      <c r="J158" s="273"/>
      <c r="K158" s="274">
        <f t="shared" si="141"/>
        <v>138.2517</v>
      </c>
      <c r="L158" s="148">
        <f t="shared" ref="L158:L192" si="147">ROUND(K158,2)</f>
        <v>138.25</v>
      </c>
      <c r="M158" s="149">
        <f t="shared" ref="M158:M168" si="148">L158*1.2</f>
        <v>165.9</v>
      </c>
      <c r="N158" s="26"/>
      <c r="O158" s="132">
        <v>190.69199999999998</v>
      </c>
      <c r="P158" s="144">
        <f t="shared" si="120"/>
        <v>-14.943942133815536</v>
      </c>
      <c r="Q158" s="142" t="s">
        <v>108</v>
      </c>
      <c r="R158" s="253"/>
    </row>
    <row r="159" spans="1:18" ht="60" customHeight="1">
      <c r="B159" s="89"/>
      <c r="C159" s="119"/>
      <c r="D159" s="197" t="s">
        <v>137</v>
      </c>
      <c r="E159" s="189" t="s">
        <v>33</v>
      </c>
      <c r="F159" s="320">
        <v>322561</v>
      </c>
      <c r="G159" s="321"/>
      <c r="H159" s="147" t="s">
        <v>1</v>
      </c>
      <c r="I159" s="272">
        <f>VLOOKUP(F159,[1]Rolf!$G$3:$T$250,14,FALSE)</f>
        <v>154.76</v>
      </c>
      <c r="J159" s="273"/>
      <c r="K159" s="274">
        <f t="shared" si="141"/>
        <v>134.6412</v>
      </c>
      <c r="L159" s="148">
        <f t="shared" ref="L159" si="149">ROUND(K159,2)</f>
        <v>134.63999999999999</v>
      </c>
      <c r="M159" s="149">
        <f t="shared" ref="M159" si="150">L159*1.2</f>
        <v>161.56799999999998</v>
      </c>
      <c r="N159" s="26"/>
      <c r="O159" s="132">
        <v>185.71199999999999</v>
      </c>
      <c r="P159" s="144">
        <f t="shared" si="120"/>
        <v>-14.943553178847303</v>
      </c>
      <c r="Q159" s="142" t="s">
        <v>108</v>
      </c>
      <c r="R159" s="253"/>
    </row>
    <row r="160" spans="1:18" ht="27">
      <c r="B160" s="89"/>
      <c r="C160" s="119"/>
      <c r="D160" s="196" t="s">
        <v>143</v>
      </c>
      <c r="E160" s="189" t="s">
        <v>33</v>
      </c>
      <c r="F160" s="320">
        <v>322571</v>
      </c>
      <c r="G160" s="321"/>
      <c r="H160" s="147" t="s">
        <v>1</v>
      </c>
      <c r="I160" s="272">
        <f>VLOOKUP(F160,[1]Rolf!$G$3:$T$350,14,FALSE)</f>
        <v>464.36</v>
      </c>
      <c r="J160" s="273"/>
      <c r="K160" s="274">
        <f t="shared" si="141"/>
        <v>403.9932</v>
      </c>
      <c r="L160" s="148">
        <f t="shared" ref="L160" si="151">ROUND(K160,2)</f>
        <v>403.99</v>
      </c>
      <c r="M160" s="149">
        <f t="shared" ref="M160" si="152">L160*1.2</f>
        <v>484.78800000000001</v>
      </c>
      <c r="N160" s="26"/>
      <c r="O160" s="132">
        <v>557.23199999999997</v>
      </c>
      <c r="P160" s="144">
        <f t="shared" si="120"/>
        <v>-14.943439194039442</v>
      </c>
      <c r="Q160" s="142" t="s">
        <v>108</v>
      </c>
      <c r="R160" s="253"/>
    </row>
    <row r="161" spans="1:18" ht="27">
      <c r="B161" s="89"/>
      <c r="C161" s="119"/>
      <c r="D161" s="196" t="s">
        <v>142</v>
      </c>
      <c r="E161" s="189" t="s">
        <v>34</v>
      </c>
      <c r="F161" s="320">
        <v>322576</v>
      </c>
      <c r="G161" s="321"/>
      <c r="H161" s="169" t="s">
        <v>16</v>
      </c>
      <c r="I161" s="272">
        <f>VLOOKUP(F161,[1]Rolf!$G$3:$T$350,14,FALSE)</f>
        <v>1813.01</v>
      </c>
      <c r="J161" s="273"/>
      <c r="K161" s="274">
        <f t="shared" si="141"/>
        <v>1577.3187</v>
      </c>
      <c r="L161" s="148">
        <f t="shared" ref="L161:L162" si="153">ROUND(K161,2)</f>
        <v>1577.32</v>
      </c>
      <c r="M161" s="149">
        <f t="shared" ref="M161:M162" si="154">L161*1.2</f>
        <v>1892.7839999999999</v>
      </c>
      <c r="N161" s="26"/>
      <c r="O161" s="132">
        <v>2175.6120000000001</v>
      </c>
      <c r="P161" s="144">
        <f t="shared" si="120"/>
        <v>-14.942434001978055</v>
      </c>
      <c r="Q161" s="142" t="s">
        <v>108</v>
      </c>
      <c r="R161" s="253"/>
    </row>
    <row r="162" spans="1:18" ht="21" customHeight="1">
      <c r="B162" s="89"/>
      <c r="C162" s="119"/>
      <c r="D162" s="440" t="s">
        <v>189</v>
      </c>
      <c r="E162" s="189" t="s">
        <v>33</v>
      </c>
      <c r="F162" s="320"/>
      <c r="G162" s="322">
        <v>6917704575901</v>
      </c>
      <c r="H162" s="169" t="s">
        <v>8</v>
      </c>
      <c r="I162" s="284">
        <f>VLOOKUP(G162,[1]РАСЧЕТ_НАЛИВ!$D$5:$K$168,8,FALSE)</f>
        <v>17.387999999999998</v>
      </c>
      <c r="J162" s="273"/>
      <c r="K162" s="274">
        <f t="shared" si="141"/>
        <v>15.127559999999999</v>
      </c>
      <c r="L162" s="148">
        <f t="shared" si="153"/>
        <v>15.13</v>
      </c>
      <c r="M162" s="149">
        <f t="shared" si="154"/>
        <v>18.155999999999999</v>
      </c>
      <c r="N162" s="26"/>
      <c r="O162" s="132">
        <v>20.867999999999999</v>
      </c>
      <c r="P162" s="144">
        <f t="shared" si="120"/>
        <v>-14.937210839391945</v>
      </c>
      <c r="Q162" s="142" t="s">
        <v>108</v>
      </c>
      <c r="R162" s="253"/>
    </row>
    <row r="163" spans="1:18" ht="21" customHeight="1">
      <c r="B163" s="89"/>
      <c r="C163" s="119"/>
      <c r="D163" s="440"/>
      <c r="E163" s="189" t="s">
        <v>33</v>
      </c>
      <c r="F163" s="320"/>
      <c r="G163" s="322">
        <v>69177045759044</v>
      </c>
      <c r="H163" s="169" t="s">
        <v>18</v>
      </c>
      <c r="I163" s="284">
        <f>VLOOKUP(G163,[1]РАСЧЕТ_НАЛИВ!$D$5:$K$178,8,FALSE)</f>
        <v>57.072000000000003</v>
      </c>
      <c r="J163" s="273"/>
      <c r="K163" s="274">
        <f t="shared" ref="K163" si="155">I163-I163*($M$9+J163)</f>
        <v>49.652640000000005</v>
      </c>
      <c r="L163" s="148">
        <f t="shared" ref="L163" si="156">ROUND(K163,2)</f>
        <v>49.65</v>
      </c>
      <c r="M163" s="149">
        <f t="shared" ref="M163" si="157">L163*1.2</f>
        <v>59.58</v>
      </c>
      <c r="N163" s="26"/>
      <c r="O163" s="132" t="e">
        <v>#N/A</v>
      </c>
      <c r="P163" s="144" t="e">
        <f t="shared" si="120"/>
        <v>#N/A</v>
      </c>
      <c r="Q163" s="142" t="s">
        <v>108</v>
      </c>
      <c r="R163" s="253"/>
    </row>
    <row r="164" spans="1:18" ht="23.25" customHeight="1">
      <c r="B164" s="89"/>
      <c r="C164" s="119"/>
      <c r="D164" s="440"/>
      <c r="E164" s="189" t="s">
        <v>33</v>
      </c>
      <c r="F164" s="320"/>
      <c r="G164" s="322">
        <v>69177045759018</v>
      </c>
      <c r="H164" s="147" t="s">
        <v>185</v>
      </c>
      <c r="I164" s="284">
        <f>VLOOKUP(G164,[1]РАСЧЕТ_НАЛИВ!$D$5:$K$178,8,FALSE)</f>
        <v>212.67839999999998</v>
      </c>
      <c r="J164" s="273"/>
      <c r="K164" s="274">
        <f t="shared" ref="K164" si="158">I164-I164*($M$9+J164)</f>
        <v>185.03020799999999</v>
      </c>
      <c r="L164" s="148">
        <f t="shared" ref="L164" si="159">ROUND(K164,2)</f>
        <v>185.03</v>
      </c>
      <c r="M164" s="149">
        <f t="shared" ref="M164" si="160">L164*1.2</f>
        <v>222.036</v>
      </c>
      <c r="N164" s="26"/>
      <c r="O164" s="132">
        <v>255.21600000000001</v>
      </c>
      <c r="P164" s="144">
        <f t="shared" si="120"/>
        <v>-14.943522671999144</v>
      </c>
      <c r="Q164" s="142" t="s">
        <v>108</v>
      </c>
      <c r="R164" s="253"/>
    </row>
    <row r="165" spans="1:18" ht="22.5" customHeight="1">
      <c r="B165" s="89"/>
      <c r="C165" s="119"/>
      <c r="D165" s="440"/>
      <c r="E165" s="189" t="s">
        <v>34</v>
      </c>
      <c r="F165" s="320"/>
      <c r="G165" s="322">
        <v>691770457590180</v>
      </c>
      <c r="H165" s="169" t="s">
        <v>16</v>
      </c>
      <c r="I165" s="284">
        <f>VLOOKUP(G165,[1]РАСЧЕТ_НАЛИВ!$D$5:$K$178,8,FALSE)</f>
        <v>2240.2570000000001</v>
      </c>
      <c r="J165" s="273"/>
      <c r="K165" s="274">
        <f t="shared" ref="K165" si="161">I165-I165*($M$9+J165)</f>
        <v>1949.02359</v>
      </c>
      <c r="L165" s="148">
        <f t="shared" ref="L165" si="162">ROUND(K165,2)</f>
        <v>1949.02</v>
      </c>
      <c r="M165" s="149">
        <f t="shared" ref="M165" si="163">L165*1.2</f>
        <v>2338.8240000000001</v>
      </c>
      <c r="N165" s="26"/>
      <c r="O165" s="132">
        <v>2688.3120000000004</v>
      </c>
      <c r="P165" s="144">
        <f t="shared" si="120"/>
        <v>-14.942894377687255</v>
      </c>
      <c r="Q165" s="142" t="s">
        <v>108</v>
      </c>
      <c r="R165" s="253"/>
    </row>
    <row r="166" spans="1:18" ht="19.5" customHeight="1">
      <c r="B166" s="86"/>
      <c r="C166" s="92"/>
      <c r="D166" s="449" t="s">
        <v>188</v>
      </c>
      <c r="E166" s="188" t="s">
        <v>32</v>
      </c>
      <c r="F166" s="292"/>
      <c r="G166" s="322">
        <v>691772248191</v>
      </c>
      <c r="H166" s="190" t="s">
        <v>17</v>
      </c>
      <c r="I166" s="284">
        <f>VLOOKUP(G166,[1]РАСЧЕТ_НАЛИВ!$D$5:$K$148,8,FALSE)</f>
        <v>4.1128</v>
      </c>
      <c r="J166" s="323"/>
      <c r="K166" s="274">
        <f t="shared" si="141"/>
        <v>3.5781359999999998</v>
      </c>
      <c r="L166" s="148">
        <f t="shared" si="147"/>
        <v>3.58</v>
      </c>
      <c r="M166" s="149">
        <f t="shared" si="148"/>
        <v>4.2960000000000003</v>
      </c>
      <c r="N166" s="26"/>
      <c r="O166" s="132">
        <v>4.9320000000000004</v>
      </c>
      <c r="P166" s="144">
        <f t="shared" si="120"/>
        <v>-14.804469273743015</v>
      </c>
      <c r="Q166" s="142" t="s">
        <v>108</v>
      </c>
      <c r="R166" s="253"/>
    </row>
    <row r="167" spans="1:18" ht="21.95" customHeight="1">
      <c r="B167" s="86"/>
      <c r="C167" s="92"/>
      <c r="D167" s="449"/>
      <c r="E167" s="189" t="s">
        <v>33</v>
      </c>
      <c r="F167" s="292"/>
      <c r="G167" s="295">
        <v>6917722481920</v>
      </c>
      <c r="H167" s="147" t="s">
        <v>185</v>
      </c>
      <c r="I167" s="284">
        <f>VLOOKUP(G167,[1]РАСЧЕТ_НАЛИВ!$D$5:$K$148,8,FALSE)</f>
        <v>89.485200000000006</v>
      </c>
      <c r="J167" s="285"/>
      <c r="K167" s="276">
        <f t="shared" ref="K167:K190" si="164">I167-I167*($M$9+J167)</f>
        <v>77.852124000000003</v>
      </c>
      <c r="L167" s="148">
        <f t="shared" si="147"/>
        <v>77.849999999999994</v>
      </c>
      <c r="M167" s="149">
        <f t="shared" si="148"/>
        <v>93.419999999999987</v>
      </c>
      <c r="N167" s="26"/>
      <c r="O167" s="132">
        <v>107.38799999999999</v>
      </c>
      <c r="P167" s="144">
        <f t="shared" si="120"/>
        <v>-14.951830443159931</v>
      </c>
      <c r="Q167" s="142" t="s">
        <v>108</v>
      </c>
      <c r="R167" s="253"/>
    </row>
    <row r="168" spans="1:18" ht="21.75" customHeight="1">
      <c r="B168" s="86"/>
      <c r="C168" s="92"/>
      <c r="D168" s="449"/>
      <c r="E168" s="189" t="s">
        <v>34</v>
      </c>
      <c r="F168" s="292"/>
      <c r="G168" s="295">
        <v>69177224819200</v>
      </c>
      <c r="H168" s="147" t="s">
        <v>133</v>
      </c>
      <c r="I168" s="284">
        <f>(VLOOKUP(G168,[1]РАСЧЕТ_НАЛИВ!$D$5:$K$148,8,FALSE))+72</f>
        <v>936.90700000000004</v>
      </c>
      <c r="J168" s="285"/>
      <c r="K168" s="276">
        <f t="shared" si="164"/>
        <v>815.10909000000004</v>
      </c>
      <c r="L168" s="148">
        <f t="shared" si="147"/>
        <v>815.11</v>
      </c>
      <c r="M168" s="149">
        <f t="shared" si="148"/>
        <v>978.13199999999995</v>
      </c>
      <c r="N168" s="26"/>
      <c r="O168" s="132">
        <v>1124.2919999999999</v>
      </c>
      <c r="P168" s="144">
        <f t="shared" si="120"/>
        <v>-14.942768460698552</v>
      </c>
      <c r="Q168" s="142" t="s">
        <v>108</v>
      </c>
      <c r="R168" s="253"/>
    </row>
    <row r="169" spans="1:18" ht="27" customHeight="1">
      <c r="A169" s="77" t="s">
        <v>163</v>
      </c>
      <c r="B169" s="86"/>
      <c r="C169" s="92"/>
      <c r="D169" s="449"/>
      <c r="E169" s="189" t="s">
        <v>34</v>
      </c>
      <c r="F169" s="292"/>
      <c r="G169" s="295">
        <v>69177224819200</v>
      </c>
      <c r="H169" s="147" t="s">
        <v>133</v>
      </c>
      <c r="I169" s="284">
        <f>(VLOOKUP(G169,[1]РАСЧЕТ_НАЛИВ!$D$5:$K$148,8,FALSE))</f>
        <v>864.90700000000004</v>
      </c>
      <c r="J169" s="285"/>
      <c r="K169" s="276">
        <f t="shared" ref="K169" si="165">I169-I169*($M$9+J169)</f>
        <v>752.46909000000005</v>
      </c>
      <c r="L169" s="148">
        <f t="shared" ref="L169:L170" si="166">ROUND(K169,2)</f>
        <v>752.47</v>
      </c>
      <c r="M169" s="149">
        <f t="shared" ref="M169:M170" si="167">L169*1.2</f>
        <v>902.96400000000006</v>
      </c>
      <c r="N169" s="26"/>
      <c r="O169" s="132">
        <v>1037.8919999999998</v>
      </c>
      <c r="P169" s="144">
        <f t="shared" si="120"/>
        <v>-14.942788416813935</v>
      </c>
      <c r="Q169" s="142" t="s">
        <v>108</v>
      </c>
      <c r="R169" s="253"/>
    </row>
    <row r="170" spans="1:18" ht="30" customHeight="1">
      <c r="B170" s="89"/>
      <c r="C170" s="92"/>
      <c r="D170" s="382" t="s">
        <v>166</v>
      </c>
      <c r="E170" s="189" t="s">
        <v>33</v>
      </c>
      <c r="F170" s="292"/>
      <c r="G170" s="293">
        <v>691772220211</v>
      </c>
      <c r="H170" s="147" t="s">
        <v>185</v>
      </c>
      <c r="I170" s="284">
        <f>VLOOKUP(G170,[1]РАСЧЕТ_НАЛИВ!$D$5:$K$148,8,FALSE)</f>
        <v>76.362400000000008</v>
      </c>
      <c r="J170" s="285"/>
      <c r="K170" s="276">
        <f t="shared" ref="K170" si="168">I170-I170*($M$9+J170)</f>
        <v>66.435288000000014</v>
      </c>
      <c r="L170" s="148">
        <f t="shared" si="166"/>
        <v>66.44</v>
      </c>
      <c r="M170" s="149">
        <f t="shared" si="167"/>
        <v>79.727999999999994</v>
      </c>
      <c r="N170" s="26"/>
      <c r="O170" s="132">
        <v>91.631999999999991</v>
      </c>
      <c r="P170" s="144">
        <f t="shared" si="120"/>
        <v>-14.930764599638756</v>
      </c>
      <c r="Q170" s="142" t="s">
        <v>108</v>
      </c>
      <c r="R170" s="253"/>
    </row>
    <row r="171" spans="1:18" ht="30" customHeight="1">
      <c r="B171" s="89"/>
      <c r="C171" s="92"/>
      <c r="D171" s="382"/>
      <c r="E171" s="192" t="s">
        <v>34</v>
      </c>
      <c r="F171" s="292"/>
      <c r="G171" s="293">
        <v>691772220210</v>
      </c>
      <c r="H171" s="147" t="s">
        <v>132</v>
      </c>
      <c r="I171" s="284">
        <f>VLOOKUP(G171,[1]РАСЧЕТ_НАЛИВ!$D$5:$K$148,8,FALSE)+71</f>
        <v>796.9516000000001</v>
      </c>
      <c r="J171" s="285"/>
      <c r="K171" s="276">
        <f>I171-I171*($M$9+J171)</f>
        <v>693.34789200000012</v>
      </c>
      <c r="L171" s="148">
        <f t="shared" ref="L171:L174" si="169">ROUND(K171,2)</f>
        <v>693.35</v>
      </c>
      <c r="M171" s="149">
        <f t="shared" ref="M171:M174" si="170">L171*1.2</f>
        <v>832.02</v>
      </c>
      <c r="N171" s="26"/>
      <c r="O171" s="132">
        <v>956.34</v>
      </c>
      <c r="P171" s="144">
        <f t="shared" si="120"/>
        <v>-14.941948510853109</v>
      </c>
      <c r="Q171" s="142" t="s">
        <v>108</v>
      </c>
      <c r="R171" s="253"/>
    </row>
    <row r="172" spans="1:18" ht="26.25" customHeight="1">
      <c r="B172" s="89"/>
      <c r="C172" s="92"/>
      <c r="D172" s="255" t="s">
        <v>168</v>
      </c>
      <c r="E172" s="192" t="s">
        <v>34</v>
      </c>
      <c r="F172" s="292"/>
      <c r="G172" s="293">
        <v>691772220210</v>
      </c>
      <c r="H172" s="147" t="s">
        <v>132</v>
      </c>
      <c r="I172" s="284">
        <f>VLOOKUP(G172,[1]РАСЧЕТ_НАЛИВ!$D$5:$K$148,8,FALSE)</f>
        <v>725.9516000000001</v>
      </c>
      <c r="J172" s="285"/>
      <c r="K172" s="276">
        <f>I172-I172*($M$9+J172)</f>
        <v>631.57789200000002</v>
      </c>
      <c r="L172" s="148">
        <f t="shared" ref="L172" si="171">ROUND(K172,2)</f>
        <v>631.58000000000004</v>
      </c>
      <c r="M172" s="149">
        <f t="shared" ref="M172" si="172">L172*1.2</f>
        <v>757.89600000000007</v>
      </c>
      <c r="N172" s="26"/>
      <c r="O172" s="132">
        <v>871.14</v>
      </c>
      <c r="P172" s="144">
        <f t="shared" si="120"/>
        <v>-14.941891763513704</v>
      </c>
      <c r="Q172" s="142" t="s">
        <v>108</v>
      </c>
      <c r="R172" s="253"/>
    </row>
    <row r="173" spans="1:18" ht="20.25">
      <c r="B173" s="89"/>
      <c r="C173" s="92"/>
      <c r="D173" s="382" t="s">
        <v>167</v>
      </c>
      <c r="E173" s="189" t="s">
        <v>33</v>
      </c>
      <c r="F173" s="292"/>
      <c r="G173" s="293">
        <v>69177222021</v>
      </c>
      <c r="H173" s="147" t="s">
        <v>185</v>
      </c>
      <c r="I173" s="284">
        <f>VLOOKUP(G173,[1]РАСЧЕТ_НАЛИВ!$D$5:$K$148,8,FALSE)</f>
        <v>76.362400000000008</v>
      </c>
      <c r="J173" s="285"/>
      <c r="K173" s="276">
        <f t="shared" ref="K173:K174" si="173">I173-I173*($M$9+J173)</f>
        <v>66.435288000000014</v>
      </c>
      <c r="L173" s="148">
        <f t="shared" si="169"/>
        <v>66.44</v>
      </c>
      <c r="M173" s="149">
        <f t="shared" si="170"/>
        <v>79.727999999999994</v>
      </c>
      <c r="N173" s="26"/>
      <c r="O173" s="132">
        <v>91.631999999999991</v>
      </c>
      <c r="P173" s="144">
        <f t="shared" si="120"/>
        <v>-14.930764599638756</v>
      </c>
      <c r="Q173" s="142" t="s">
        <v>108</v>
      </c>
      <c r="R173" s="253"/>
    </row>
    <row r="174" spans="1:18" ht="20.25">
      <c r="B174" s="89"/>
      <c r="C174" s="92"/>
      <c r="D174" s="382"/>
      <c r="E174" s="192" t="s">
        <v>34</v>
      </c>
      <c r="F174" s="292"/>
      <c r="G174" s="293">
        <v>69177222020</v>
      </c>
      <c r="H174" s="147" t="s">
        <v>132</v>
      </c>
      <c r="I174" s="284">
        <f>VLOOKUP(G174,[1]РАСЧЕТ_НАЛИВ!$D$5:$K$148,8,FALSE)+71</f>
        <v>796.9516000000001</v>
      </c>
      <c r="J174" s="285"/>
      <c r="K174" s="276">
        <f t="shared" si="173"/>
        <v>693.34789200000012</v>
      </c>
      <c r="L174" s="148">
        <f t="shared" si="169"/>
        <v>693.35</v>
      </c>
      <c r="M174" s="149">
        <f t="shared" si="170"/>
        <v>832.02</v>
      </c>
      <c r="N174" s="26"/>
      <c r="O174" s="132">
        <v>956.34</v>
      </c>
      <c r="P174" s="144">
        <f t="shared" si="120"/>
        <v>-14.941948510853109</v>
      </c>
      <c r="Q174" s="142" t="s">
        <v>108</v>
      </c>
      <c r="R174" s="253"/>
    </row>
    <row r="175" spans="1:18" ht="20.25">
      <c r="B175" s="89"/>
      <c r="C175" s="92"/>
      <c r="D175" s="255" t="s">
        <v>169</v>
      </c>
      <c r="E175" s="192" t="s">
        <v>34</v>
      </c>
      <c r="F175" s="292"/>
      <c r="G175" s="293">
        <v>69177222020</v>
      </c>
      <c r="H175" s="147" t="s">
        <v>132</v>
      </c>
      <c r="I175" s="284">
        <f>VLOOKUP(G175,[1]РАСЧЕТ_НАЛИВ!$D$5:$K$148,8,FALSE)</f>
        <v>725.9516000000001</v>
      </c>
      <c r="J175" s="285"/>
      <c r="K175" s="276">
        <f t="shared" ref="K175" si="174">I175-I175*($M$9+J175)</f>
        <v>631.57789200000002</v>
      </c>
      <c r="L175" s="148">
        <f t="shared" ref="L175" si="175">ROUND(K175,2)</f>
        <v>631.58000000000004</v>
      </c>
      <c r="M175" s="149">
        <f t="shared" ref="M175" si="176">L175*1.2</f>
        <v>757.89600000000007</v>
      </c>
      <c r="N175" s="26"/>
      <c r="O175" s="132">
        <v>871.14</v>
      </c>
      <c r="P175" s="144">
        <f t="shared" si="120"/>
        <v>-14.941891763513704</v>
      </c>
      <c r="Q175" s="142" t="s">
        <v>108</v>
      </c>
      <c r="R175" s="253"/>
    </row>
    <row r="176" spans="1:18" ht="24">
      <c r="B176" s="86"/>
      <c r="C176" s="393"/>
      <c r="D176" s="382" t="s">
        <v>164</v>
      </c>
      <c r="E176" s="188" t="s">
        <v>32</v>
      </c>
      <c r="F176" s="292"/>
      <c r="G176" s="293">
        <v>691772248231</v>
      </c>
      <c r="H176" s="147" t="s">
        <v>17</v>
      </c>
      <c r="I176" s="284">
        <f>VLOOKUP(G176,[1]РАСЧЕТ_НАЛИВ!$D$5:$K$148,8,FALSE)</f>
        <v>3.1164000000000001</v>
      </c>
      <c r="J176" s="285"/>
      <c r="K176" s="276">
        <f t="shared" si="164"/>
        <v>2.711268</v>
      </c>
      <c r="L176" s="148">
        <f t="shared" si="147"/>
        <v>2.71</v>
      </c>
      <c r="M176" s="149">
        <f t="shared" ref="M176:M190" si="177">L176*1.2</f>
        <v>3.2519999999999998</v>
      </c>
      <c r="N176" s="26"/>
      <c r="O176" s="132">
        <v>3.7439999999999998</v>
      </c>
      <c r="P176" s="144">
        <f t="shared" si="120"/>
        <v>-15.12915129151291</v>
      </c>
      <c r="Q176" s="142" t="s">
        <v>108</v>
      </c>
      <c r="R176" s="253"/>
    </row>
    <row r="177" spans="1:18" ht="20.25">
      <c r="B177" s="86"/>
      <c r="C177" s="393"/>
      <c r="D177" s="382"/>
      <c r="E177" s="192" t="s">
        <v>33</v>
      </c>
      <c r="F177" s="292"/>
      <c r="G177" s="293">
        <v>6917722482320</v>
      </c>
      <c r="H177" s="147" t="s">
        <v>185</v>
      </c>
      <c r="I177" s="284">
        <f>VLOOKUP(G177,[1]РАСЧЕТ_НАЛИВ!$D$5:$K$148,8,FALSE)</f>
        <v>70.733800000000002</v>
      </c>
      <c r="J177" s="285"/>
      <c r="K177" s="276">
        <f t="shared" si="164"/>
        <v>61.538406000000002</v>
      </c>
      <c r="L177" s="148">
        <f t="shared" si="147"/>
        <v>61.54</v>
      </c>
      <c r="M177" s="149">
        <f t="shared" si="177"/>
        <v>73.847999999999999</v>
      </c>
      <c r="N177" s="26"/>
      <c r="O177" s="132">
        <v>84.876000000000005</v>
      </c>
      <c r="P177" s="144">
        <f t="shared" si="120"/>
        <v>-14.933376665583364</v>
      </c>
      <c r="Q177" s="142" t="s">
        <v>108</v>
      </c>
      <c r="R177" s="253"/>
    </row>
    <row r="178" spans="1:18" ht="20.25">
      <c r="B178" s="86"/>
      <c r="C178" s="393"/>
      <c r="D178" s="382"/>
      <c r="E178" s="189" t="s">
        <v>34</v>
      </c>
      <c r="F178" s="292"/>
      <c r="G178" s="293">
        <v>69177224823200</v>
      </c>
      <c r="H178" s="147" t="s">
        <v>133</v>
      </c>
      <c r="I178" s="284">
        <f>(VLOOKUP(G178,[1]РАСЧЕТ_НАЛИВ!$D$5:$K$148,8,FALSE))</f>
        <v>737.30420000000004</v>
      </c>
      <c r="J178" s="285"/>
      <c r="K178" s="276">
        <f t="shared" si="164"/>
        <v>641.454654</v>
      </c>
      <c r="L178" s="148">
        <f t="shared" si="147"/>
        <v>641.45000000000005</v>
      </c>
      <c r="M178" s="149">
        <f t="shared" si="177"/>
        <v>769.74</v>
      </c>
      <c r="N178" s="26"/>
      <c r="O178" s="132">
        <v>884.75999999999988</v>
      </c>
      <c r="P178" s="144">
        <f t="shared" si="120"/>
        <v>-14.942707927352084</v>
      </c>
      <c r="Q178" s="142" t="s">
        <v>108</v>
      </c>
      <c r="R178" s="253"/>
    </row>
    <row r="179" spans="1:18" ht="24">
      <c r="B179" s="86"/>
      <c r="C179" s="364"/>
      <c r="D179" s="390" t="s">
        <v>165</v>
      </c>
      <c r="E179" s="188" t="s">
        <v>32</v>
      </c>
      <c r="F179" s="292"/>
      <c r="G179" s="293">
        <v>6917722482311</v>
      </c>
      <c r="H179" s="147" t="s">
        <v>17</v>
      </c>
      <c r="I179" s="284">
        <f>(VLOOKUP(G179,[1]РАСЧЕТ_НАЛИВ!$D$5:$K$148,8,FALSE))</f>
        <v>3.1164000000000001</v>
      </c>
      <c r="J179" s="285"/>
      <c r="K179" s="276">
        <f t="shared" ref="K179:K181" si="178">I179-I179*($M$9+J179)</f>
        <v>2.711268</v>
      </c>
      <c r="L179" s="148">
        <f t="shared" ref="L179:L181" si="179">ROUND(K179,2)</f>
        <v>2.71</v>
      </c>
      <c r="M179" s="149">
        <f t="shared" ref="M179:M181" si="180">L179*1.2</f>
        <v>3.2519999999999998</v>
      </c>
      <c r="N179" s="26"/>
      <c r="O179" s="132">
        <v>3.7439999999999998</v>
      </c>
      <c r="P179" s="144">
        <f t="shared" si="120"/>
        <v>-15.12915129151291</v>
      </c>
      <c r="Q179" s="142" t="s">
        <v>108</v>
      </c>
      <c r="R179" s="253"/>
    </row>
    <row r="180" spans="1:18" ht="20.25">
      <c r="B180" s="86"/>
      <c r="C180" s="364"/>
      <c r="D180" s="391"/>
      <c r="E180" s="192" t="s">
        <v>33</v>
      </c>
      <c r="F180" s="292"/>
      <c r="G180" s="293">
        <v>69177224823201</v>
      </c>
      <c r="H180" s="147" t="s">
        <v>185</v>
      </c>
      <c r="I180" s="284">
        <f>(VLOOKUP(G180,[1]РАСЧЕТ_НАЛИВ!$D$5:$K$148,8,FALSE))</f>
        <v>70.733800000000002</v>
      </c>
      <c r="J180" s="285"/>
      <c r="K180" s="276">
        <f t="shared" si="178"/>
        <v>61.538406000000002</v>
      </c>
      <c r="L180" s="148">
        <f t="shared" si="179"/>
        <v>61.54</v>
      </c>
      <c r="M180" s="149">
        <f t="shared" si="180"/>
        <v>73.847999999999999</v>
      </c>
      <c r="N180" s="26"/>
      <c r="O180" s="132">
        <v>84.876000000000005</v>
      </c>
      <c r="P180" s="144">
        <f t="shared" si="120"/>
        <v>-14.933376665583364</v>
      </c>
      <c r="Q180" s="142" t="s">
        <v>108</v>
      </c>
      <c r="R180" s="253"/>
    </row>
    <row r="181" spans="1:18" ht="33.75" customHeight="1">
      <c r="A181" s="77" t="s">
        <v>163</v>
      </c>
      <c r="B181" s="86"/>
      <c r="C181" s="92"/>
      <c r="D181" s="392"/>
      <c r="E181" s="189" t="s">
        <v>34</v>
      </c>
      <c r="F181" s="292"/>
      <c r="G181" s="293">
        <v>691772248232001</v>
      </c>
      <c r="H181" s="147" t="s">
        <v>133</v>
      </c>
      <c r="I181" s="284">
        <f>(VLOOKUP(G181,[1]РАСЧЕТ_НАЛИВ!$D$5:$K$148,8,FALSE))</f>
        <v>666.4008</v>
      </c>
      <c r="J181" s="285"/>
      <c r="K181" s="276">
        <f t="shared" si="178"/>
        <v>579.76869599999998</v>
      </c>
      <c r="L181" s="148">
        <f t="shared" si="179"/>
        <v>579.77</v>
      </c>
      <c r="M181" s="149">
        <f t="shared" si="180"/>
        <v>695.72399999999993</v>
      </c>
      <c r="N181" s="26"/>
      <c r="O181" s="132">
        <v>799.68</v>
      </c>
      <c r="P181" s="144">
        <f t="shared" si="120"/>
        <v>-14.942132224847793</v>
      </c>
      <c r="Q181" s="142" t="s">
        <v>108</v>
      </c>
      <c r="R181" s="253"/>
    </row>
    <row r="182" spans="1:18" ht="20.25">
      <c r="B182" s="86"/>
      <c r="C182" s="92"/>
      <c r="D182" s="395" t="s">
        <v>186</v>
      </c>
      <c r="E182" s="189"/>
      <c r="F182" s="292"/>
      <c r="G182" s="324">
        <v>691770456581</v>
      </c>
      <c r="H182" s="168" t="s">
        <v>8</v>
      </c>
      <c r="I182" s="284">
        <f>(VLOOKUP(G182,[1]РАСЧЕТ_НАЛИВ!$D$5:$K$177,8,FALSE))</f>
        <v>14.016</v>
      </c>
      <c r="J182" s="285"/>
      <c r="K182" s="276">
        <f t="shared" ref="K182:K185" si="181">I182-I182*($M$9+J182)</f>
        <v>12.19392</v>
      </c>
      <c r="L182" s="148">
        <f t="shared" ref="L182:L185" si="182">ROUND(K182,2)</f>
        <v>12.19</v>
      </c>
      <c r="M182" s="149">
        <f t="shared" ref="M182:M185" si="183">L182*1.2</f>
        <v>14.627999999999998</v>
      </c>
      <c r="N182" s="26"/>
      <c r="O182" s="132">
        <v>16.823999999999998</v>
      </c>
      <c r="P182" s="144">
        <f t="shared" si="120"/>
        <v>-15.012305168170625</v>
      </c>
      <c r="Q182" s="142" t="s">
        <v>108</v>
      </c>
      <c r="R182" s="253"/>
    </row>
    <row r="183" spans="1:18" ht="20.25">
      <c r="B183" s="86"/>
      <c r="C183" s="92"/>
      <c r="D183" s="395"/>
      <c r="E183" s="189"/>
      <c r="F183" s="292"/>
      <c r="G183" s="324">
        <v>6917704565844</v>
      </c>
      <c r="H183" s="169" t="s">
        <v>83</v>
      </c>
      <c r="I183" s="284">
        <f>(VLOOKUP(G183,[1]РАСЧЕТ_НАЛИВ!$D$5:$K$177,8,FALSE))</f>
        <v>43.583999999999996</v>
      </c>
      <c r="J183" s="285"/>
      <c r="K183" s="276">
        <f t="shared" si="181"/>
        <v>37.918079999999996</v>
      </c>
      <c r="L183" s="148">
        <f t="shared" si="182"/>
        <v>37.92</v>
      </c>
      <c r="M183" s="149">
        <f t="shared" si="183"/>
        <v>45.503999999999998</v>
      </c>
      <c r="N183" s="26"/>
      <c r="O183" s="132">
        <v>52.295999999999999</v>
      </c>
      <c r="P183" s="144">
        <f t="shared" si="120"/>
        <v>-14.926160337552741</v>
      </c>
      <c r="Q183" s="142" t="s">
        <v>108</v>
      </c>
      <c r="R183" s="253"/>
    </row>
    <row r="184" spans="1:18" ht="20.25">
      <c r="B184" s="86"/>
      <c r="C184" s="92"/>
      <c r="D184" s="395"/>
      <c r="E184" s="189"/>
      <c r="F184" s="292"/>
      <c r="G184" s="324">
        <v>6917704565818</v>
      </c>
      <c r="H184" s="147" t="s">
        <v>185</v>
      </c>
      <c r="I184" s="284">
        <f>(VLOOKUP(G184,[1]РАСЧЕТ_НАЛИВ!$D$5:$K$177,8,FALSE))</f>
        <v>156.43480000000002</v>
      </c>
      <c r="J184" s="285"/>
      <c r="K184" s="276">
        <f t="shared" si="181"/>
        <v>136.09827600000003</v>
      </c>
      <c r="L184" s="148">
        <f t="shared" si="182"/>
        <v>136.1</v>
      </c>
      <c r="M184" s="149">
        <f t="shared" si="183"/>
        <v>163.32</v>
      </c>
      <c r="N184" s="26"/>
      <c r="O184" s="132">
        <v>187.71600000000001</v>
      </c>
      <c r="P184" s="144">
        <f t="shared" si="120"/>
        <v>-14.93754592211609</v>
      </c>
      <c r="Q184" s="142" t="s">
        <v>108</v>
      </c>
      <c r="R184" s="253"/>
    </row>
    <row r="185" spans="1:18" ht="20.25">
      <c r="B185" s="86"/>
      <c r="C185" s="92"/>
      <c r="D185" s="395"/>
      <c r="E185" s="189"/>
      <c r="F185" s="292"/>
      <c r="G185" s="324">
        <v>69177045658180</v>
      </c>
      <c r="H185" s="147" t="s">
        <v>24</v>
      </c>
      <c r="I185" s="284">
        <f>(VLOOKUP(G185,[1]РАСЧЕТ_НАЛИВ!$D$5:$K$177,8,FALSE))</f>
        <v>1602.2112</v>
      </c>
      <c r="J185" s="285"/>
      <c r="K185" s="276">
        <f t="shared" si="181"/>
        <v>1393.9237439999999</v>
      </c>
      <c r="L185" s="148">
        <f t="shared" si="182"/>
        <v>1393.92</v>
      </c>
      <c r="M185" s="149">
        <f t="shared" si="183"/>
        <v>1672.704</v>
      </c>
      <c r="N185" s="26"/>
      <c r="O185" s="132">
        <v>1922.652</v>
      </c>
      <c r="P185" s="144">
        <f t="shared" si="120"/>
        <v>-14.942751377410479</v>
      </c>
      <c r="Q185" s="142" t="s">
        <v>108</v>
      </c>
      <c r="R185" s="253"/>
    </row>
    <row r="186" spans="1:18" ht="24" customHeight="1">
      <c r="B186" s="86"/>
      <c r="C186" s="92"/>
      <c r="D186" s="395" t="s">
        <v>129</v>
      </c>
      <c r="E186" s="189" t="s">
        <v>33</v>
      </c>
      <c r="F186" s="325">
        <v>900266</v>
      </c>
      <c r="G186" s="295">
        <v>900266</v>
      </c>
      <c r="H186" s="169" t="s">
        <v>10</v>
      </c>
      <c r="I186" s="277">
        <f>VLOOKUP(F186,[1]Sintес!$F$3:$T$194,15,FALSE)</f>
        <v>200.65</v>
      </c>
      <c r="J186" s="285"/>
      <c r="K186" s="276">
        <f t="shared" si="164"/>
        <v>174.56550000000001</v>
      </c>
      <c r="L186" s="148">
        <f t="shared" si="147"/>
        <v>174.57</v>
      </c>
      <c r="M186" s="149">
        <f t="shared" si="177"/>
        <v>209.48399999999998</v>
      </c>
      <c r="N186" s="26"/>
      <c r="O186" s="132">
        <v>240.78</v>
      </c>
      <c r="P186" s="144">
        <f t="shared" si="120"/>
        <v>-14.939565790227437</v>
      </c>
      <c r="Q186" s="142" t="s">
        <v>108</v>
      </c>
      <c r="R186" s="253"/>
    </row>
    <row r="187" spans="1:18" ht="24" customHeight="1">
      <c r="B187" s="86"/>
      <c r="C187" s="92"/>
      <c r="D187" s="395"/>
      <c r="E187" s="189" t="s">
        <v>33</v>
      </c>
      <c r="F187" s="325">
        <v>900265</v>
      </c>
      <c r="G187" s="326"/>
      <c r="H187" s="169" t="s">
        <v>83</v>
      </c>
      <c r="I187" s="277">
        <f>VLOOKUP(F187,[1]Sintес!$F$3:$T$194,15,FALSE)</f>
        <v>53.41</v>
      </c>
      <c r="J187" s="285"/>
      <c r="K187" s="276">
        <f>I187-I187*($M$9+J187)</f>
        <v>46.466699999999996</v>
      </c>
      <c r="L187" s="148">
        <f t="shared" si="147"/>
        <v>46.47</v>
      </c>
      <c r="M187" s="149">
        <f>L187*1.2</f>
        <v>55.763999999999996</v>
      </c>
      <c r="N187" s="26"/>
      <c r="O187" s="132">
        <v>64.091999999999999</v>
      </c>
      <c r="P187" s="144">
        <f t="shared" si="120"/>
        <v>-14.934366257800736</v>
      </c>
      <c r="Q187" s="142" t="s">
        <v>108</v>
      </c>
      <c r="R187" s="253"/>
    </row>
    <row r="188" spans="1:18" ht="24" customHeight="1">
      <c r="B188" s="87"/>
      <c r="C188" s="92"/>
      <c r="D188" s="197" t="s">
        <v>187</v>
      </c>
      <c r="E188" s="192" t="s">
        <v>33</v>
      </c>
      <c r="F188" s="325">
        <v>322333</v>
      </c>
      <c r="G188" s="322">
        <v>322333</v>
      </c>
      <c r="H188" s="169" t="s">
        <v>10</v>
      </c>
      <c r="I188" s="272">
        <f>VLOOKUP(F188,[1]Rolf!$G$3:$T$250,14,FALSE)</f>
        <v>263.23</v>
      </c>
      <c r="J188" s="327"/>
      <c r="K188" s="274">
        <f>I188-I188*($M$9+J188)</f>
        <v>229.01010000000002</v>
      </c>
      <c r="L188" s="198">
        <f t="shared" ref="L188" si="184">ROUND(K188,2)</f>
        <v>229.01</v>
      </c>
      <c r="M188" s="149">
        <f>L188*1.2</f>
        <v>274.81199999999995</v>
      </c>
      <c r="N188" s="26"/>
      <c r="O188" s="132">
        <v>315.87600000000003</v>
      </c>
      <c r="P188" s="144">
        <f t="shared" si="120"/>
        <v>-14.942578926684448</v>
      </c>
      <c r="Q188" s="142" t="s">
        <v>108</v>
      </c>
      <c r="R188" s="253"/>
    </row>
    <row r="189" spans="1:18" ht="24" customHeight="1">
      <c r="B189" s="87"/>
      <c r="C189" s="92"/>
      <c r="D189" s="382" t="s">
        <v>70</v>
      </c>
      <c r="E189" s="189" t="s">
        <v>33</v>
      </c>
      <c r="F189" s="305"/>
      <c r="G189" s="293">
        <v>6917722482618</v>
      </c>
      <c r="H189" s="147" t="s">
        <v>185</v>
      </c>
      <c r="I189" s="284">
        <f>VLOOKUP(G189,[1]РАСЧЕТ_НАЛИВ!$D$5:$K$148,8,FALSE)</f>
        <v>84.132200000000012</v>
      </c>
      <c r="J189" s="328"/>
      <c r="K189" s="329">
        <f>I189-I189*($M$9+J189)</f>
        <v>73.195014000000015</v>
      </c>
      <c r="L189" s="181">
        <f t="shared" si="147"/>
        <v>73.2</v>
      </c>
      <c r="M189" s="199">
        <f>L189*1.2</f>
        <v>87.84</v>
      </c>
      <c r="N189" s="26"/>
      <c r="O189" s="132">
        <v>100.95599999999999</v>
      </c>
      <c r="P189" s="144">
        <f t="shared" si="120"/>
        <v>-14.931693989071015</v>
      </c>
      <c r="Q189" s="142" t="s">
        <v>108</v>
      </c>
      <c r="R189" s="253"/>
    </row>
    <row r="190" spans="1:18" ht="20.25">
      <c r="B190" s="86"/>
      <c r="C190" s="92"/>
      <c r="D190" s="382"/>
      <c r="E190" s="189" t="s">
        <v>34</v>
      </c>
      <c r="F190" s="292"/>
      <c r="G190" s="293">
        <v>69177224826</v>
      </c>
      <c r="H190" s="147" t="s">
        <v>132</v>
      </c>
      <c r="I190" s="284">
        <f>VLOOKUP(G190,[1]РАСЧЕТ_НАЛИВ!$D$5:$K$148,8,FALSE)</f>
        <v>808.19700000000012</v>
      </c>
      <c r="J190" s="285"/>
      <c r="K190" s="276">
        <f t="shared" si="164"/>
        <v>703.13139000000012</v>
      </c>
      <c r="L190" s="148">
        <f t="shared" si="147"/>
        <v>703.13</v>
      </c>
      <c r="M190" s="149">
        <f t="shared" si="177"/>
        <v>843.75599999999997</v>
      </c>
      <c r="N190" s="26"/>
      <c r="O190" s="132">
        <v>969.84</v>
      </c>
      <c r="P190" s="144">
        <f t="shared" si="120"/>
        <v>-14.94318262625689</v>
      </c>
      <c r="Q190" s="142" t="s">
        <v>108</v>
      </c>
      <c r="R190" s="253"/>
    </row>
    <row r="191" spans="1:18" ht="24" customHeight="1">
      <c r="B191" s="85"/>
      <c r="C191" s="92"/>
      <c r="D191" s="255" t="s">
        <v>182</v>
      </c>
      <c r="E191" s="189" t="s">
        <v>34</v>
      </c>
      <c r="F191" s="330"/>
      <c r="G191" s="331">
        <v>917722480324618</v>
      </c>
      <c r="H191" s="147" t="s">
        <v>98</v>
      </c>
      <c r="I191" s="284">
        <f>VLOOKUP(G191,[1]РАСЧЕТ_НАЛИВ!$D$5:$K$148,8,FALSE)</f>
        <v>823.35500000000002</v>
      </c>
      <c r="J191" s="285"/>
      <c r="K191" s="276">
        <f>I191-I191*($M$9+J191)</f>
        <v>716.31885</v>
      </c>
      <c r="L191" s="148">
        <f t="shared" si="147"/>
        <v>716.32</v>
      </c>
      <c r="M191" s="149">
        <f>L191*1.2</f>
        <v>859.58400000000006</v>
      </c>
      <c r="N191" s="26"/>
      <c r="O191" s="132">
        <v>988.03199999999993</v>
      </c>
      <c r="P191" s="144">
        <f t="shared" si="120"/>
        <v>-14.943042215769475</v>
      </c>
      <c r="Q191" s="142" t="s">
        <v>108</v>
      </c>
      <c r="R191" s="253"/>
    </row>
    <row r="192" spans="1:18" ht="31.5">
      <c r="B192" s="89"/>
      <c r="C192" s="92"/>
      <c r="D192" s="367" t="s">
        <v>199</v>
      </c>
      <c r="E192" s="189" t="s">
        <v>34</v>
      </c>
      <c r="F192" s="330"/>
      <c r="G192" s="293">
        <v>69177221500</v>
      </c>
      <c r="H192" s="147" t="s">
        <v>95</v>
      </c>
      <c r="I192" s="284">
        <f>VLOOKUP(G192,[1]РАСЧЕТ_НАЛИВ!$D$5:$K$148,8,FALSE)</f>
        <v>1354.8708000000001</v>
      </c>
      <c r="J192" s="285"/>
      <c r="K192" s="276">
        <f>I192-I192*($M$9+J192)</f>
        <v>1178.7375960000002</v>
      </c>
      <c r="L192" s="148">
        <f t="shared" si="147"/>
        <v>1178.74</v>
      </c>
      <c r="M192" s="149">
        <f>L192*1.2</f>
        <v>1414.4880000000001</v>
      </c>
      <c r="N192" s="26"/>
      <c r="O192" s="132">
        <v>1625.8439999999998</v>
      </c>
      <c r="P192" s="144">
        <f t="shared" si="120"/>
        <v>-14.942226445187213</v>
      </c>
      <c r="Q192" s="142" t="s">
        <v>108</v>
      </c>
      <c r="R192" s="253"/>
    </row>
    <row r="193" spans="2:18" ht="24">
      <c r="B193" s="89"/>
      <c r="C193" s="92"/>
      <c r="D193" s="382" t="s">
        <v>94</v>
      </c>
      <c r="E193" s="188" t="s">
        <v>32</v>
      </c>
      <c r="F193" s="330"/>
      <c r="G193" s="293">
        <v>69177224833</v>
      </c>
      <c r="H193" s="147" t="s">
        <v>17</v>
      </c>
      <c r="I193" s="284">
        <f>VLOOKUP(G193,[1]РАСЧЕТ_НАЛИВ!$D$5:$K$148,8,FALSE)</f>
        <v>3.2860000000000005</v>
      </c>
      <c r="J193" s="285"/>
      <c r="K193" s="276">
        <f t="shared" ref="K193:K195" si="185">I193-I193*($M$9+J193)</f>
        <v>2.8588200000000006</v>
      </c>
      <c r="L193" s="148">
        <f t="shared" ref="L193:L195" si="186">ROUND(K193,2)</f>
        <v>2.86</v>
      </c>
      <c r="M193" s="149">
        <f t="shared" ref="M193:M195" si="187">L193*1.2</f>
        <v>3.4319999999999999</v>
      </c>
      <c r="N193" s="26"/>
      <c r="O193" s="132">
        <v>3.948</v>
      </c>
      <c r="P193" s="144">
        <f t="shared" si="120"/>
        <v>-15.034965034965042</v>
      </c>
      <c r="Q193" s="142" t="s">
        <v>108</v>
      </c>
      <c r="R193" s="253"/>
    </row>
    <row r="194" spans="2:18" ht="20.25">
      <c r="B194" s="89"/>
      <c r="C194" s="92"/>
      <c r="D194" s="382"/>
      <c r="E194" s="192" t="s">
        <v>33</v>
      </c>
      <c r="F194" s="330"/>
      <c r="G194" s="293">
        <v>69177224834</v>
      </c>
      <c r="H194" s="147" t="s">
        <v>185</v>
      </c>
      <c r="I194" s="284">
        <f>VLOOKUP(G194,[1]РАСЧЕТ_НАЛИВ!$D$5:$K$148,8,FALSE)</f>
        <v>77.602599999999995</v>
      </c>
      <c r="J194" s="285"/>
      <c r="K194" s="276">
        <f t="shared" si="185"/>
        <v>67.514262000000002</v>
      </c>
      <c r="L194" s="148">
        <f t="shared" si="186"/>
        <v>67.510000000000005</v>
      </c>
      <c r="M194" s="149">
        <f t="shared" si="187"/>
        <v>81.012</v>
      </c>
      <c r="N194" s="26"/>
      <c r="O194" s="132">
        <v>93.11999999999999</v>
      </c>
      <c r="P194" s="144">
        <f t="shared" si="120"/>
        <v>-14.945933935713217</v>
      </c>
      <c r="Q194" s="142" t="s">
        <v>108</v>
      </c>
      <c r="R194" s="253"/>
    </row>
    <row r="195" spans="2:18" ht="20.25">
      <c r="B195" s="89"/>
      <c r="C195" s="92"/>
      <c r="D195" s="382"/>
      <c r="E195" s="189" t="s">
        <v>34</v>
      </c>
      <c r="F195" s="330"/>
      <c r="G195" s="293">
        <v>69177224835</v>
      </c>
      <c r="H195" s="147" t="s">
        <v>132</v>
      </c>
      <c r="I195" s="284">
        <f>VLOOKUP(G195,[1]РАСЧЕТ_НАЛИВ!$D$5:$K$148,8,FALSE)</f>
        <v>700.43740000000003</v>
      </c>
      <c r="J195" s="285"/>
      <c r="K195" s="276">
        <f t="shared" si="185"/>
        <v>609.380538</v>
      </c>
      <c r="L195" s="148">
        <f t="shared" si="186"/>
        <v>609.38</v>
      </c>
      <c r="M195" s="149">
        <f t="shared" si="187"/>
        <v>731.25599999999997</v>
      </c>
      <c r="N195" s="26"/>
      <c r="O195" s="132">
        <v>840.52800000000002</v>
      </c>
      <c r="P195" s="144">
        <f t="shared" si="120"/>
        <v>-14.94305687748203</v>
      </c>
      <c r="Q195" s="142" t="s">
        <v>108</v>
      </c>
      <c r="R195" s="253"/>
    </row>
    <row r="196" spans="2:18" ht="20.25">
      <c r="B196" s="89"/>
      <c r="C196" s="248"/>
      <c r="D196" s="255" t="s">
        <v>107</v>
      </c>
      <c r="E196" s="189" t="s">
        <v>34</v>
      </c>
      <c r="F196" s="330"/>
      <c r="G196" s="293">
        <v>192077001</v>
      </c>
      <c r="H196" s="169" t="s">
        <v>79</v>
      </c>
      <c r="I196" s="284">
        <f>VLOOKUP(G196,[1]РАСЧЕТ_НАЛИВ!$D$5:$K$177,8,FALSE)</f>
        <v>1157.9334000000001</v>
      </c>
      <c r="J196" s="285"/>
      <c r="K196" s="276">
        <f>I196-I196*($M$9+J196)</f>
        <v>1007.4020580000001</v>
      </c>
      <c r="L196" s="148">
        <f t="shared" ref="L196:L204" si="188">ROUND(K196,2)</f>
        <v>1007.4</v>
      </c>
      <c r="M196" s="149">
        <f t="shared" ref="M196:M204" si="189">L196*1.2</f>
        <v>1208.8799999999999</v>
      </c>
      <c r="N196" s="26"/>
      <c r="O196" s="132">
        <v>1389.5160000000001</v>
      </c>
      <c r="P196" s="144">
        <f t="shared" si="120"/>
        <v>-14.942426047250358</v>
      </c>
      <c r="Q196" s="142" t="s">
        <v>108</v>
      </c>
      <c r="R196" s="253"/>
    </row>
    <row r="197" spans="2:18" ht="20.25" customHeight="1">
      <c r="B197" s="86"/>
      <c r="C197" s="92"/>
      <c r="D197" s="394" t="s">
        <v>139</v>
      </c>
      <c r="E197" s="192" t="s">
        <v>33</v>
      </c>
      <c r="F197" s="305">
        <v>322535</v>
      </c>
      <c r="G197" s="332"/>
      <c r="H197" s="169" t="s">
        <v>15</v>
      </c>
      <c r="I197" s="272">
        <f>VLOOKUP(F197,[1]Rolf!$G$3:$T$399,14,FALSE)</f>
        <v>210.05</v>
      </c>
      <c r="J197" s="285"/>
      <c r="K197" s="276">
        <f>I197-I197*($M$9+J197)</f>
        <v>182.74350000000001</v>
      </c>
      <c r="L197" s="148">
        <f t="shared" si="188"/>
        <v>182.74</v>
      </c>
      <c r="M197" s="149">
        <f t="shared" si="189"/>
        <v>219.28800000000001</v>
      </c>
      <c r="N197" s="26"/>
      <c r="O197" s="132">
        <v>252.06</v>
      </c>
      <c r="P197" s="144">
        <f t="shared" si="120"/>
        <v>-14.944730217795765</v>
      </c>
      <c r="Q197" s="142" t="s">
        <v>108</v>
      </c>
      <c r="R197" s="253"/>
    </row>
    <row r="198" spans="2:18" ht="30.75" customHeight="1">
      <c r="B198" s="89"/>
      <c r="C198" s="92"/>
      <c r="D198" s="394"/>
      <c r="E198" s="192" t="s">
        <v>34</v>
      </c>
      <c r="F198" s="305">
        <v>322536</v>
      </c>
      <c r="G198" s="332"/>
      <c r="H198" s="169" t="s">
        <v>115</v>
      </c>
      <c r="I198" s="272">
        <f>VLOOKUP(F198,[1]Rolf!$G$3:$T$399,14,FALSE)</f>
        <v>2109.8200000000002</v>
      </c>
      <c r="J198" s="285"/>
      <c r="K198" s="276">
        <f>I198-I198*($M$9+J198)</f>
        <v>1835.5434</v>
      </c>
      <c r="L198" s="148">
        <f t="shared" si="188"/>
        <v>1835.54</v>
      </c>
      <c r="M198" s="149">
        <f t="shared" si="189"/>
        <v>2202.6479999999997</v>
      </c>
      <c r="N198" s="26"/>
      <c r="O198" s="132">
        <v>2531.7840000000001</v>
      </c>
      <c r="P198" s="144">
        <f t="shared" si="120"/>
        <v>-14.942741645510328</v>
      </c>
      <c r="Q198" s="142" t="s">
        <v>108</v>
      </c>
      <c r="R198" s="253"/>
    </row>
    <row r="199" spans="2:18" ht="30.75" customHeight="1">
      <c r="B199" s="89"/>
      <c r="C199" s="92"/>
      <c r="D199" s="382" t="s">
        <v>222</v>
      </c>
      <c r="E199" s="188" t="s">
        <v>32</v>
      </c>
      <c r="F199" s="305"/>
      <c r="G199" s="378">
        <v>94081025731001</v>
      </c>
      <c r="H199" s="373" t="s">
        <v>211</v>
      </c>
      <c r="I199" s="284">
        <f>VLOOKUP(G199,[1]РАСЧЕТ_НАЛИВ!$D$5:$K$148,8,FALSE)</f>
        <v>3.7948000000000004</v>
      </c>
      <c r="J199" s="285"/>
      <c r="K199" s="276">
        <f t="shared" ref="K199:K201" si="190">I199-I199*($M$9+J199)</f>
        <v>3.3014760000000001</v>
      </c>
      <c r="L199" s="148">
        <f t="shared" ref="L199:L201" si="191">ROUND(K199,2)</f>
        <v>3.3</v>
      </c>
      <c r="M199" s="149">
        <f t="shared" ref="M199:M201" si="192">L199*1.2</f>
        <v>3.9599999999999995</v>
      </c>
      <c r="N199" s="26"/>
      <c r="O199" s="132">
        <v>4.548</v>
      </c>
      <c r="P199" s="144">
        <f t="shared" si="120"/>
        <v>-14.848484848484865</v>
      </c>
      <c r="Q199" s="142" t="s">
        <v>108</v>
      </c>
      <c r="R199" s="253"/>
    </row>
    <row r="200" spans="2:18" ht="30.75" customHeight="1">
      <c r="B200" s="89"/>
      <c r="C200" s="92"/>
      <c r="D200" s="382"/>
      <c r="E200" s="192" t="s">
        <v>33</v>
      </c>
      <c r="F200" s="305"/>
      <c r="G200" s="378">
        <v>940810257310020</v>
      </c>
      <c r="H200" s="147" t="s">
        <v>185</v>
      </c>
      <c r="I200" s="284">
        <f>VLOOKUP(G200,[1]РАСЧЕТ_НАЛИВ!$D$5:$K$148,8,FALSE)</f>
        <v>83.5916</v>
      </c>
      <c r="J200" s="285"/>
      <c r="K200" s="276">
        <f t="shared" si="190"/>
        <v>72.724692000000005</v>
      </c>
      <c r="L200" s="148">
        <f t="shared" si="191"/>
        <v>72.72</v>
      </c>
      <c r="M200" s="149">
        <f t="shared" si="192"/>
        <v>87.263999999999996</v>
      </c>
      <c r="N200" s="26"/>
      <c r="O200" s="132">
        <v>100.30800000000001</v>
      </c>
      <c r="P200" s="144">
        <f t="shared" si="120"/>
        <v>-14.947744774477467</v>
      </c>
      <c r="Q200" s="142" t="s">
        <v>108</v>
      </c>
      <c r="R200" s="253"/>
    </row>
    <row r="201" spans="2:18" ht="30.75" customHeight="1">
      <c r="B201" s="89"/>
      <c r="C201" s="92"/>
      <c r="D201" s="382"/>
      <c r="E201" s="189" t="s">
        <v>34</v>
      </c>
      <c r="F201" s="305"/>
      <c r="G201" s="378">
        <v>940810257310080</v>
      </c>
      <c r="H201" s="147" t="s">
        <v>132</v>
      </c>
      <c r="I201" s="284">
        <f>VLOOKUP(G201,[1]РАСЧЕТ_НАЛИВ!$D$5:$K$148,8,FALSE)</f>
        <v>873.41880000000003</v>
      </c>
      <c r="J201" s="285"/>
      <c r="K201" s="276">
        <f t="shared" si="190"/>
        <v>759.87435600000003</v>
      </c>
      <c r="L201" s="148">
        <f t="shared" si="191"/>
        <v>759.87</v>
      </c>
      <c r="M201" s="149">
        <f t="shared" si="192"/>
        <v>911.84399999999994</v>
      </c>
      <c r="N201" s="26"/>
      <c r="O201" s="132">
        <v>1048.1039999999998</v>
      </c>
      <c r="P201" s="144">
        <f t="shared" si="120"/>
        <v>-14.943345572268928</v>
      </c>
      <c r="Q201" s="142" t="s">
        <v>108</v>
      </c>
      <c r="R201" s="253"/>
    </row>
    <row r="202" spans="2:18" ht="30.75" customHeight="1">
      <c r="B202" s="89"/>
      <c r="C202" s="92"/>
      <c r="D202" s="382" t="s">
        <v>213</v>
      </c>
      <c r="E202" s="188" t="s">
        <v>32</v>
      </c>
      <c r="F202" s="305"/>
      <c r="G202" s="375">
        <v>94081025734721</v>
      </c>
      <c r="H202" s="373" t="s">
        <v>211</v>
      </c>
      <c r="I202" s="284">
        <f>VLOOKUP(G202,[1]РАСЧЕТ_НАЛИВ!$D$5:$K$148,8,FALSE)</f>
        <v>4.0810000000000004</v>
      </c>
      <c r="J202" s="285"/>
      <c r="K202" s="276">
        <f t="shared" ref="K202:K204" si="193">I202-I202*($M$9+J202)</f>
        <v>3.5504700000000002</v>
      </c>
      <c r="L202" s="148">
        <f t="shared" si="188"/>
        <v>3.55</v>
      </c>
      <c r="M202" s="149">
        <f t="shared" si="189"/>
        <v>4.26</v>
      </c>
      <c r="N202" s="26"/>
      <c r="O202" s="132">
        <v>4.8959999999999999</v>
      </c>
      <c r="P202" s="144">
        <f t="shared" si="120"/>
        <v>-14.929577464788736</v>
      </c>
      <c r="Q202" s="142" t="s">
        <v>108</v>
      </c>
      <c r="R202" s="253"/>
    </row>
    <row r="203" spans="2:18" ht="30.75" customHeight="1">
      <c r="B203" s="89"/>
      <c r="C203" s="92"/>
      <c r="D203" s="382"/>
      <c r="E203" s="192" t="s">
        <v>33</v>
      </c>
      <c r="F203" s="305"/>
      <c r="G203" s="375">
        <v>940810257347218</v>
      </c>
      <c r="H203" s="147" t="s">
        <v>185</v>
      </c>
      <c r="I203" s="284">
        <f>VLOOKUP(G203,[1]РАСЧЕТ_НАЛИВ!$D$5:$K$148,8,FALSE)</f>
        <v>88.944599999999994</v>
      </c>
      <c r="J203" s="285"/>
      <c r="K203" s="276">
        <f t="shared" si="193"/>
        <v>77.381801999999993</v>
      </c>
      <c r="L203" s="148">
        <f t="shared" si="188"/>
        <v>77.38</v>
      </c>
      <c r="M203" s="149">
        <f t="shared" si="189"/>
        <v>92.855999999999995</v>
      </c>
      <c r="N203" s="26"/>
      <c r="O203" s="132">
        <v>106.72799999999999</v>
      </c>
      <c r="P203" s="144">
        <f t="shared" si="120"/>
        <v>-14.939260790902043</v>
      </c>
      <c r="Q203" s="142" t="s">
        <v>108</v>
      </c>
      <c r="R203" s="253"/>
    </row>
    <row r="204" spans="2:18" ht="30.75" customHeight="1">
      <c r="B204" s="89"/>
      <c r="C204" s="92"/>
      <c r="D204" s="382"/>
      <c r="E204" s="189" t="s">
        <v>34</v>
      </c>
      <c r="F204" s="305"/>
      <c r="G204" s="375">
        <v>9408102573472180</v>
      </c>
      <c r="H204" s="147" t="s">
        <v>132</v>
      </c>
      <c r="I204" s="284">
        <f>VLOOKUP(G204,[1]РАСЧЕТ_НАЛИВ!$D$5:$K$148,8,FALSE)</f>
        <v>930.12880000000007</v>
      </c>
      <c r="J204" s="285"/>
      <c r="K204" s="276">
        <f t="shared" si="193"/>
        <v>809.21205600000008</v>
      </c>
      <c r="L204" s="148">
        <f t="shared" si="188"/>
        <v>809.21</v>
      </c>
      <c r="M204" s="149">
        <f t="shared" si="189"/>
        <v>971.05200000000002</v>
      </c>
      <c r="N204" s="26"/>
      <c r="O204" s="132">
        <v>1116.1559999999999</v>
      </c>
      <c r="P204" s="144">
        <f t="shared" si="120"/>
        <v>-14.942969068597755</v>
      </c>
      <c r="Q204" s="142" t="s">
        <v>108</v>
      </c>
      <c r="R204" s="253"/>
    </row>
    <row r="205" spans="2:18" ht="24">
      <c r="B205" s="89"/>
      <c r="C205" s="387"/>
      <c r="D205" s="382" t="s">
        <v>170</v>
      </c>
      <c r="E205" s="188" t="s">
        <v>32</v>
      </c>
      <c r="F205" s="330"/>
      <c r="G205" s="324">
        <v>94081025732721</v>
      </c>
      <c r="H205" s="373" t="s">
        <v>211</v>
      </c>
      <c r="I205" s="284">
        <f>VLOOKUP(G205,[1]РАСЧЕТ_НАЛИВ!$D$5:$K$148,8,FALSE)</f>
        <v>4.5368000000000004</v>
      </c>
      <c r="J205" s="285"/>
      <c r="K205" s="276">
        <f t="shared" ref="K205:K210" si="194">I205-I205*($M$9+J205)</f>
        <v>3.9470160000000005</v>
      </c>
      <c r="L205" s="148">
        <f t="shared" ref="L205:L210" si="195">ROUND(K205,2)</f>
        <v>3.95</v>
      </c>
      <c r="M205" s="149">
        <f t="shared" ref="M205:M210" si="196">L205*1.2</f>
        <v>4.74</v>
      </c>
      <c r="N205" s="26"/>
      <c r="O205" s="132">
        <v>5.4479999999999995</v>
      </c>
      <c r="P205" s="144">
        <f t="shared" si="120"/>
        <v>-14.936708860759484</v>
      </c>
      <c r="Q205" s="142" t="s">
        <v>108</v>
      </c>
      <c r="R205" s="253"/>
    </row>
    <row r="206" spans="2:18" ht="20.25">
      <c r="B206" s="89"/>
      <c r="C206" s="387"/>
      <c r="D206" s="382"/>
      <c r="E206" s="192" t="s">
        <v>33</v>
      </c>
      <c r="F206" s="330"/>
      <c r="G206" s="324">
        <v>940810257327218</v>
      </c>
      <c r="H206" s="147" t="s">
        <v>185</v>
      </c>
      <c r="I206" s="284">
        <f>VLOOKUP(G206,[1]РАСЧЕТ_НАЛИВ!$D$5:$K$148,8,FALSE)</f>
        <v>97.52000000000001</v>
      </c>
      <c r="J206" s="285"/>
      <c r="K206" s="276">
        <f t="shared" si="194"/>
        <v>84.842400000000012</v>
      </c>
      <c r="L206" s="148">
        <f t="shared" si="195"/>
        <v>84.84</v>
      </c>
      <c r="M206" s="149">
        <f t="shared" si="196"/>
        <v>101.80800000000001</v>
      </c>
      <c r="N206" s="26"/>
      <c r="O206" s="132">
        <v>117.02399999999999</v>
      </c>
      <c r="P206" s="144">
        <f t="shared" si="120"/>
        <v>-14.945780292314925</v>
      </c>
      <c r="Q206" s="142" t="s">
        <v>108</v>
      </c>
      <c r="R206" s="253"/>
    </row>
    <row r="207" spans="2:18" ht="20.25">
      <c r="B207" s="89"/>
      <c r="C207" s="387"/>
      <c r="D207" s="382"/>
      <c r="E207" s="189" t="s">
        <v>34</v>
      </c>
      <c r="F207" s="330"/>
      <c r="G207" s="324">
        <v>9408102573272180</v>
      </c>
      <c r="H207" s="147" t="s">
        <v>132</v>
      </c>
      <c r="I207" s="284">
        <f>VLOOKUP(G207,[1]РАСЧЕТ_НАЛИВ!$D$5:$K$188,8,FALSE)</f>
        <v>1020.8754000000001</v>
      </c>
      <c r="J207" s="285"/>
      <c r="K207" s="276">
        <f t="shared" si="194"/>
        <v>888.16159800000014</v>
      </c>
      <c r="L207" s="148">
        <f t="shared" si="195"/>
        <v>888.16</v>
      </c>
      <c r="M207" s="149">
        <f t="shared" si="196"/>
        <v>1065.7919999999999</v>
      </c>
      <c r="N207" s="26"/>
      <c r="O207" s="132">
        <v>1225.056</v>
      </c>
      <c r="P207" s="144">
        <f t="shared" ref="P207:P257" si="197">(1-O207/M207)*100</f>
        <v>-14.943253467843643</v>
      </c>
      <c r="Q207" s="142" t="s">
        <v>108</v>
      </c>
      <c r="R207" s="253"/>
    </row>
    <row r="208" spans="2:18" ht="24">
      <c r="B208" s="89"/>
      <c r="C208" s="387"/>
      <c r="D208" s="382" t="s">
        <v>171</v>
      </c>
      <c r="E208" s="188" t="s">
        <v>32</v>
      </c>
      <c r="F208" s="330"/>
      <c r="G208" s="324">
        <v>19680920456581</v>
      </c>
      <c r="H208" s="373" t="s">
        <v>211</v>
      </c>
      <c r="I208" s="284">
        <f>VLOOKUP(G208,[1]РАСЧЕТ_НАЛИВ!$D$5:$K$168,8,FALSE)</f>
        <v>4.9607999999999999</v>
      </c>
      <c r="J208" s="285"/>
      <c r="K208" s="276">
        <f t="shared" si="194"/>
        <v>4.3158959999999995</v>
      </c>
      <c r="L208" s="148">
        <f t="shared" si="195"/>
        <v>4.32</v>
      </c>
      <c r="M208" s="149">
        <f t="shared" si="196"/>
        <v>5.1840000000000002</v>
      </c>
      <c r="N208" s="26"/>
      <c r="O208" s="132">
        <v>5.952</v>
      </c>
      <c r="P208" s="144">
        <f t="shared" si="197"/>
        <v>-14.814814814814813</v>
      </c>
      <c r="Q208" s="142" t="s">
        <v>108</v>
      </c>
      <c r="R208" s="253"/>
    </row>
    <row r="209" spans="1:18" ht="20.25">
      <c r="B209" s="89"/>
      <c r="C209" s="387"/>
      <c r="D209" s="382"/>
      <c r="E209" s="192" t="s">
        <v>33</v>
      </c>
      <c r="F209" s="330"/>
      <c r="G209" s="324">
        <v>196809204565818</v>
      </c>
      <c r="H209" s="147" t="s">
        <v>185</v>
      </c>
      <c r="I209" s="284">
        <f>VLOOKUP(G209,[1]РАСЧЕТ_НАЛИВ!$D$5:$K$168,8,FALSE)</f>
        <v>105.5548</v>
      </c>
      <c r="J209" s="285"/>
      <c r="K209" s="276">
        <f t="shared" si="194"/>
        <v>91.832675999999992</v>
      </c>
      <c r="L209" s="148">
        <f t="shared" si="195"/>
        <v>91.83</v>
      </c>
      <c r="M209" s="149">
        <f t="shared" si="196"/>
        <v>110.196</v>
      </c>
      <c r="N209" s="26"/>
      <c r="O209" s="132">
        <v>126.66</v>
      </c>
      <c r="P209" s="144">
        <f t="shared" si="197"/>
        <v>-14.940651203310473</v>
      </c>
      <c r="Q209" s="142" t="s">
        <v>108</v>
      </c>
      <c r="R209" s="253"/>
    </row>
    <row r="210" spans="1:18" ht="20.25">
      <c r="B210" s="89"/>
      <c r="C210" s="387"/>
      <c r="D210" s="382"/>
      <c r="E210" s="189" t="s">
        <v>34</v>
      </c>
      <c r="F210" s="330"/>
      <c r="G210" s="324">
        <v>1968092045658180</v>
      </c>
      <c r="H210" s="147" t="s">
        <v>132</v>
      </c>
      <c r="I210" s="284">
        <f>VLOOKUP(G210,[1]РАСЧЕТ_НАЛИВ!$D$5:$K$168,8,FALSE)</f>
        <v>1105.951</v>
      </c>
      <c r="J210" s="285"/>
      <c r="K210" s="276">
        <f t="shared" si="194"/>
        <v>962.17737</v>
      </c>
      <c r="L210" s="148">
        <f t="shared" si="195"/>
        <v>962.18</v>
      </c>
      <c r="M210" s="149">
        <f t="shared" si="196"/>
        <v>1154.616</v>
      </c>
      <c r="N210" s="26"/>
      <c r="O210" s="132">
        <v>1327.14</v>
      </c>
      <c r="P210" s="144">
        <f t="shared" si="197"/>
        <v>-14.942110623791827</v>
      </c>
      <c r="Q210" s="142" t="s">
        <v>108</v>
      </c>
      <c r="R210" s="253"/>
    </row>
    <row r="211" spans="1:18" ht="24">
      <c r="B211" s="89"/>
      <c r="C211" s="370"/>
      <c r="D211" s="450" t="s">
        <v>212</v>
      </c>
      <c r="E211" s="188" t="s">
        <v>32</v>
      </c>
      <c r="F211" s="372"/>
      <c r="G211" s="374">
        <v>19680920448381</v>
      </c>
      <c r="H211" s="373" t="s">
        <v>211</v>
      </c>
      <c r="I211" s="284">
        <f>VLOOKUP(G211,[1]РАСЧЕТ_НАЛИВ!$D$5:$K$177,8,FALSE)</f>
        <v>3.6739999999999999</v>
      </c>
      <c r="J211" s="285"/>
      <c r="K211" s="276">
        <f t="shared" ref="K211:K213" si="198">I211-I211*($M$9+J211)</f>
        <v>3.19638</v>
      </c>
      <c r="L211" s="148">
        <f t="shared" ref="L211:L213" si="199">ROUND(K211,2)</f>
        <v>3.2</v>
      </c>
      <c r="M211" s="149">
        <f t="shared" ref="M211:M213" si="200">L211*1.2</f>
        <v>3.84</v>
      </c>
      <c r="N211" s="26"/>
      <c r="O211" s="132">
        <v>4.4039999999999999</v>
      </c>
      <c r="P211" s="144">
        <f t="shared" si="197"/>
        <v>-14.687500000000009</v>
      </c>
      <c r="Q211" s="142" t="s">
        <v>108</v>
      </c>
      <c r="R211" s="253"/>
    </row>
    <row r="212" spans="1:18" ht="20.25">
      <c r="B212" s="89"/>
      <c r="C212" s="370"/>
      <c r="D212" s="451"/>
      <c r="E212" s="192" t="s">
        <v>33</v>
      </c>
      <c r="F212" s="372"/>
      <c r="G212" s="374">
        <v>196809204483818</v>
      </c>
      <c r="H212" s="147" t="s">
        <v>185</v>
      </c>
      <c r="I212" s="284">
        <f>VLOOKUP(G212,[1]РАСЧЕТ_НАЛИВ!$D$5:$K$177,8,FALSE)</f>
        <v>81.741000000000014</v>
      </c>
      <c r="J212" s="285"/>
      <c r="K212" s="276">
        <f t="shared" si="198"/>
        <v>71.114670000000018</v>
      </c>
      <c r="L212" s="148">
        <f t="shared" si="199"/>
        <v>71.11</v>
      </c>
      <c r="M212" s="149">
        <f t="shared" si="200"/>
        <v>85.331999999999994</v>
      </c>
      <c r="N212" s="26"/>
      <c r="O212" s="132">
        <v>98.087999999999994</v>
      </c>
      <c r="P212" s="144">
        <f t="shared" si="197"/>
        <v>-14.948671072985519</v>
      </c>
      <c r="Q212" s="142" t="s">
        <v>108</v>
      </c>
      <c r="R212" s="253"/>
    </row>
    <row r="213" spans="1:18" ht="20.25">
      <c r="B213" s="89"/>
      <c r="C213" s="370"/>
      <c r="D213" s="451"/>
      <c r="E213" s="189" t="s">
        <v>34</v>
      </c>
      <c r="F213" s="372"/>
      <c r="G213" s="374">
        <v>1968092044838180</v>
      </c>
      <c r="H213" s="147" t="s">
        <v>132</v>
      </c>
      <c r="I213" s="284">
        <f>VLOOKUP(G213,[1]РАСЧЕТ_НАЛИВ!$D$5:$K$177,8,FALSE)</f>
        <v>853.40200000000016</v>
      </c>
      <c r="J213" s="285"/>
      <c r="K213" s="276">
        <f t="shared" si="198"/>
        <v>742.45974000000012</v>
      </c>
      <c r="L213" s="148">
        <f t="shared" si="199"/>
        <v>742.46</v>
      </c>
      <c r="M213" s="149">
        <f t="shared" si="200"/>
        <v>890.952</v>
      </c>
      <c r="N213" s="26"/>
      <c r="O213" s="132">
        <v>1024.08</v>
      </c>
      <c r="P213" s="144">
        <f t="shared" si="197"/>
        <v>-14.942219109446974</v>
      </c>
      <c r="Q213" s="142" t="s">
        <v>108</v>
      </c>
      <c r="R213" s="253"/>
    </row>
    <row r="214" spans="1:18" ht="22.5" customHeight="1">
      <c r="B214" s="86"/>
      <c r="C214" s="383" t="s">
        <v>175</v>
      </c>
      <c r="D214" s="384"/>
      <c r="E214" s="384"/>
      <c r="F214" s="124"/>
      <c r="G214" s="135"/>
      <c r="H214" s="200" t="s">
        <v>4</v>
      </c>
      <c r="I214" s="281"/>
      <c r="J214" s="333"/>
      <c r="K214" s="334"/>
      <c r="L214" s="201" t="s">
        <v>54</v>
      </c>
      <c r="M214" s="187" t="s">
        <v>53</v>
      </c>
      <c r="N214" s="26"/>
      <c r="O214" s="132" t="s">
        <v>53</v>
      </c>
      <c r="P214" s="144" t="e">
        <f t="shared" si="197"/>
        <v>#VALUE!</v>
      </c>
      <c r="Q214" s="142" t="s">
        <v>108</v>
      </c>
      <c r="R214" s="253"/>
    </row>
    <row r="215" spans="1:18" ht="36" customHeight="1">
      <c r="B215" s="86"/>
      <c r="C215" s="145"/>
      <c r="D215" s="385" t="s">
        <v>135</v>
      </c>
      <c r="E215" s="189" t="s">
        <v>33</v>
      </c>
      <c r="F215" s="335"/>
      <c r="G215" s="336">
        <v>70026</v>
      </c>
      <c r="H215" s="169" t="s">
        <v>136</v>
      </c>
      <c r="I215" s="272">
        <f>VLOOKUP(G215,[1]ОЖ!$G$10:$U$237,15,FALSE)</f>
        <v>153.52000000000001</v>
      </c>
      <c r="J215" s="337"/>
      <c r="K215" s="276">
        <f t="shared" ref="K215" si="201">I215-I215*($M$9+J215)</f>
        <v>133.5624</v>
      </c>
      <c r="L215" s="148">
        <f t="shared" ref="L215" si="202">ROUND(K215,2)</f>
        <v>133.56</v>
      </c>
      <c r="M215" s="149">
        <f t="shared" ref="M215" si="203">L215*1.2</f>
        <v>160.27199999999999</v>
      </c>
      <c r="N215" s="26"/>
      <c r="O215" s="132">
        <v>184.22400000000002</v>
      </c>
      <c r="P215" s="144">
        <f t="shared" si="197"/>
        <v>-14.944594189877236</v>
      </c>
      <c r="Q215" s="142" t="s">
        <v>108</v>
      </c>
      <c r="R215" s="253"/>
    </row>
    <row r="216" spans="1:18" ht="30" customHeight="1">
      <c r="B216" s="86"/>
      <c r="C216" s="145"/>
      <c r="D216" s="385"/>
      <c r="E216" s="189" t="s">
        <v>34</v>
      </c>
      <c r="F216" s="335"/>
      <c r="G216" s="336">
        <v>70019</v>
      </c>
      <c r="H216" s="202" t="s">
        <v>118</v>
      </c>
      <c r="I216" s="272">
        <f>VLOOKUP(G216,[1]ОЖ!$G$10:$U$237,15,FALSE)</f>
        <v>1613.81</v>
      </c>
      <c r="J216" s="337"/>
      <c r="K216" s="276">
        <f t="shared" ref="K216" si="204">I216-I216*($M$9+J216)</f>
        <v>1404.0146999999999</v>
      </c>
      <c r="L216" s="148">
        <f t="shared" ref="L216" si="205">ROUND(K216,2)</f>
        <v>1404.01</v>
      </c>
      <c r="M216" s="149">
        <f t="shared" ref="M216" si="206">L216*1.2</f>
        <v>1684.8119999999999</v>
      </c>
      <c r="N216" s="26"/>
      <c r="O216" s="132">
        <v>1936.5719999999999</v>
      </c>
      <c r="P216" s="144">
        <f t="shared" si="197"/>
        <v>-14.942913512012023</v>
      </c>
      <c r="Q216" s="142" t="s">
        <v>108</v>
      </c>
      <c r="R216" s="253"/>
    </row>
    <row r="217" spans="1:18" ht="97.5" customHeight="1">
      <c r="B217" s="86"/>
      <c r="C217" s="145"/>
      <c r="D217" s="259" t="s">
        <v>207</v>
      </c>
      <c r="E217" s="189" t="s">
        <v>33</v>
      </c>
      <c r="F217" s="335"/>
      <c r="G217" s="336">
        <v>70022</v>
      </c>
      <c r="H217" s="202" t="s">
        <v>123</v>
      </c>
      <c r="I217" s="272">
        <f>VLOOKUP(G217,[1]ОЖ!$G$10:$U$237,15,FALSE)</f>
        <v>120.49</v>
      </c>
      <c r="J217" s="337"/>
      <c r="K217" s="276">
        <f t="shared" ref="K217" si="207">I217-I217*($M$9+J217)</f>
        <v>104.82629999999999</v>
      </c>
      <c r="L217" s="148">
        <f t="shared" ref="L217" si="208">ROUND(K217,2)</f>
        <v>104.83</v>
      </c>
      <c r="M217" s="149">
        <f t="shared" ref="M217" si="209">L217*1.2</f>
        <v>125.79599999999999</v>
      </c>
      <c r="N217" s="26"/>
      <c r="O217" s="132">
        <v>144.58799999999999</v>
      </c>
      <c r="P217" s="144">
        <f t="shared" si="197"/>
        <v>-14.938471811504339</v>
      </c>
      <c r="Q217" s="142" t="s">
        <v>108</v>
      </c>
      <c r="R217" s="253"/>
    </row>
    <row r="218" spans="1:18" ht="24" hidden="1" customHeight="1">
      <c r="A218" s="77" t="s">
        <v>42</v>
      </c>
      <c r="B218" s="86"/>
      <c r="C218" s="92"/>
      <c r="D218" s="386" t="s">
        <v>41</v>
      </c>
      <c r="E218" s="189" t="s">
        <v>33</v>
      </c>
      <c r="F218" s="292" t="s">
        <v>55</v>
      </c>
      <c r="G218" s="293">
        <v>805585</v>
      </c>
      <c r="H218" s="169" t="s">
        <v>5</v>
      </c>
      <c r="I218" s="272">
        <f>VLOOKUP(G218,[1]ОЖ!$G$10:$U$237,15,FALSE)</f>
        <v>5.32</v>
      </c>
      <c r="J218" s="337"/>
      <c r="K218" s="276">
        <f t="shared" ref="K218:K231" si="210">I218-I218*($M$9+J218)</f>
        <v>4.6284000000000001</v>
      </c>
      <c r="L218" s="148">
        <f t="shared" ref="L218:L231" si="211">ROUND(K218,2)</f>
        <v>4.63</v>
      </c>
      <c r="M218" s="149">
        <f t="shared" ref="M218:M238" si="212">L218*1.2</f>
        <v>5.556</v>
      </c>
      <c r="N218" s="26"/>
      <c r="O218" s="132">
        <v>6.3840000000000003</v>
      </c>
      <c r="P218" s="144">
        <f t="shared" si="197"/>
        <v>-14.90280777537798</v>
      </c>
      <c r="Q218" s="142" t="s">
        <v>108</v>
      </c>
      <c r="R218" s="253"/>
    </row>
    <row r="219" spans="1:18" ht="24" customHeight="1">
      <c r="B219" s="86"/>
      <c r="C219" s="92"/>
      <c r="D219" s="386"/>
      <c r="E219" s="189" t="s">
        <v>33</v>
      </c>
      <c r="F219" s="292" t="s">
        <v>56</v>
      </c>
      <c r="G219" s="295">
        <v>800163</v>
      </c>
      <c r="H219" s="169" t="s">
        <v>6</v>
      </c>
      <c r="I219" s="272">
        <f>VLOOKUP(G219,[1]ОЖ!$G$10:$U$237,15,FALSE)</f>
        <v>22.33</v>
      </c>
      <c r="J219" s="337"/>
      <c r="K219" s="276">
        <f t="shared" si="210"/>
        <v>19.427099999999999</v>
      </c>
      <c r="L219" s="148">
        <f t="shared" si="211"/>
        <v>19.43</v>
      </c>
      <c r="M219" s="149">
        <f t="shared" si="212"/>
        <v>23.315999999999999</v>
      </c>
      <c r="N219" s="26"/>
      <c r="O219" s="132">
        <v>26.795999999999996</v>
      </c>
      <c r="P219" s="144">
        <f t="shared" si="197"/>
        <v>-14.925373134328336</v>
      </c>
      <c r="Q219" s="142" t="s">
        <v>108</v>
      </c>
      <c r="R219" s="253"/>
    </row>
    <row r="220" spans="1:18" ht="24" customHeight="1">
      <c r="B220" s="87"/>
      <c r="C220" s="92"/>
      <c r="D220" s="386"/>
      <c r="E220" s="189" t="s">
        <v>33</v>
      </c>
      <c r="F220" s="292" t="s">
        <v>65</v>
      </c>
      <c r="G220" s="295">
        <v>800887</v>
      </c>
      <c r="H220" s="169" t="s">
        <v>7</v>
      </c>
      <c r="I220" s="272">
        <f>VLOOKUP(G220,[1]ОЖ!$G$10:$U$237,15,FALSE)</f>
        <v>41.48</v>
      </c>
      <c r="J220" s="337"/>
      <c r="K220" s="276">
        <f t="shared" si="210"/>
        <v>36.087599999999995</v>
      </c>
      <c r="L220" s="148">
        <f t="shared" si="211"/>
        <v>36.090000000000003</v>
      </c>
      <c r="M220" s="149">
        <f t="shared" si="212"/>
        <v>43.308</v>
      </c>
      <c r="N220" s="26"/>
      <c r="O220" s="132">
        <v>49.775999999999996</v>
      </c>
      <c r="P220" s="144">
        <f t="shared" si="197"/>
        <v>-14.934885009697974</v>
      </c>
      <c r="Q220" s="142" t="s">
        <v>108</v>
      </c>
      <c r="R220" s="253"/>
    </row>
    <row r="221" spans="1:18" ht="24" customHeight="1">
      <c r="B221" s="87"/>
      <c r="C221" s="92"/>
      <c r="D221" s="386"/>
      <c r="E221" s="189" t="s">
        <v>34</v>
      </c>
      <c r="F221" s="292" t="s">
        <v>66</v>
      </c>
      <c r="G221" s="322">
        <v>100100</v>
      </c>
      <c r="H221" s="168" t="s">
        <v>52</v>
      </c>
      <c r="I221" s="272">
        <f>VLOOKUP(G221,[1]ОЖ!$G$10:$U$237,15,FALSE)</f>
        <v>928.94</v>
      </c>
      <c r="J221" s="323"/>
      <c r="K221" s="274">
        <f t="shared" si="210"/>
        <v>808.17780000000005</v>
      </c>
      <c r="L221" s="148">
        <f t="shared" si="211"/>
        <v>808.18</v>
      </c>
      <c r="M221" s="149">
        <f t="shared" si="212"/>
        <v>969.81599999999992</v>
      </c>
      <c r="N221" s="26"/>
      <c r="O221" s="132">
        <v>1114.7280000000001</v>
      </c>
      <c r="P221" s="144">
        <f t="shared" si="197"/>
        <v>-14.942215843005279</v>
      </c>
      <c r="Q221" s="142" t="s">
        <v>108</v>
      </c>
      <c r="R221" s="253"/>
    </row>
    <row r="222" spans="1:18" ht="20.25">
      <c r="B222" s="86"/>
      <c r="C222" s="92"/>
      <c r="D222" s="386" t="s">
        <v>106</v>
      </c>
      <c r="E222" s="189" t="s">
        <v>33</v>
      </c>
      <c r="F222" s="338" t="s">
        <v>57</v>
      </c>
      <c r="G222" s="295">
        <v>805600</v>
      </c>
      <c r="H222" s="169" t="s">
        <v>6</v>
      </c>
      <c r="I222" s="272">
        <f>VLOOKUP(G222,[1]ОЖ!$G$10:$U$237,15,FALSE)</f>
        <v>24.21</v>
      </c>
      <c r="J222" s="337"/>
      <c r="K222" s="276">
        <f t="shared" si="210"/>
        <v>21.0627</v>
      </c>
      <c r="L222" s="148">
        <f t="shared" si="211"/>
        <v>21.06</v>
      </c>
      <c r="M222" s="149">
        <f t="shared" si="212"/>
        <v>25.271999999999998</v>
      </c>
      <c r="N222" s="26"/>
      <c r="O222" s="132">
        <v>29.052</v>
      </c>
      <c r="P222" s="144">
        <f t="shared" si="197"/>
        <v>-14.957264957264972</v>
      </c>
      <c r="Q222" s="142" t="s">
        <v>108</v>
      </c>
      <c r="R222" s="253"/>
    </row>
    <row r="223" spans="1:18" ht="20.25">
      <c r="B223" s="86"/>
      <c r="C223" s="92"/>
      <c r="D223" s="386"/>
      <c r="E223" s="189" t="s">
        <v>33</v>
      </c>
      <c r="F223" s="338" t="s">
        <v>58</v>
      </c>
      <c r="G223" s="295">
        <v>805601</v>
      </c>
      <c r="H223" s="169" t="s">
        <v>7</v>
      </c>
      <c r="I223" s="272">
        <f>VLOOKUP(G223,[1]ОЖ!$G$10:$U$237,15,FALSE)</f>
        <v>42.86</v>
      </c>
      <c r="J223" s="337"/>
      <c r="K223" s="276">
        <f t="shared" si="210"/>
        <v>37.288199999999996</v>
      </c>
      <c r="L223" s="148">
        <f t="shared" si="211"/>
        <v>37.29</v>
      </c>
      <c r="M223" s="149">
        <f t="shared" si="212"/>
        <v>44.747999999999998</v>
      </c>
      <c r="N223" s="26"/>
      <c r="O223" s="132">
        <v>51.431999999999995</v>
      </c>
      <c r="P223" s="144">
        <f t="shared" si="197"/>
        <v>-14.936980423706082</v>
      </c>
      <c r="Q223" s="142" t="s">
        <v>108</v>
      </c>
      <c r="R223" s="253"/>
    </row>
    <row r="224" spans="1:18" ht="20.25">
      <c r="B224" s="134"/>
      <c r="C224" s="92"/>
      <c r="D224" s="386"/>
      <c r="E224" s="192" t="s">
        <v>33</v>
      </c>
      <c r="F224" s="338" t="s">
        <v>103</v>
      </c>
      <c r="G224" s="322">
        <v>801878</v>
      </c>
      <c r="H224" s="168" t="s">
        <v>52</v>
      </c>
      <c r="I224" s="272">
        <f>VLOOKUP(G224,[1]ОЖ!$G$10:$U$237,15,FALSE)</f>
        <v>781.73</v>
      </c>
      <c r="J224" s="323"/>
      <c r="K224" s="274">
        <f t="shared" si="210"/>
        <v>680.10509999999999</v>
      </c>
      <c r="L224" s="198">
        <f t="shared" si="211"/>
        <v>680.11</v>
      </c>
      <c r="M224" s="149">
        <f t="shared" si="212"/>
        <v>816.13199999999995</v>
      </c>
      <c r="N224" s="26"/>
      <c r="O224" s="132">
        <v>938.07600000000002</v>
      </c>
      <c r="P224" s="144">
        <f t="shared" si="197"/>
        <v>-14.941700607254727</v>
      </c>
      <c r="Q224" s="142" t="s">
        <v>108</v>
      </c>
      <c r="R224" s="253"/>
    </row>
    <row r="225" spans="1:18" ht="24" customHeight="1">
      <c r="B225" s="86"/>
      <c r="C225" s="92"/>
      <c r="D225" s="386" t="s">
        <v>78</v>
      </c>
      <c r="E225" s="189" t="s">
        <v>33</v>
      </c>
      <c r="F225" s="338"/>
      <c r="G225" s="339">
        <v>803529</v>
      </c>
      <c r="H225" s="169" t="s">
        <v>7</v>
      </c>
      <c r="I225" s="272">
        <f>VLOOKUP(G225,[1]ОЖ!$G$10:$U$237,15,FALSE)</f>
        <v>40.53</v>
      </c>
      <c r="J225" s="337"/>
      <c r="K225" s="276">
        <f t="shared" si="210"/>
        <v>35.261099999999999</v>
      </c>
      <c r="L225" s="148">
        <f t="shared" si="211"/>
        <v>35.26</v>
      </c>
      <c r="M225" s="149">
        <f t="shared" si="212"/>
        <v>42.311999999999998</v>
      </c>
      <c r="N225" s="26"/>
      <c r="O225" s="132">
        <v>48.636000000000003</v>
      </c>
      <c r="P225" s="144">
        <f t="shared" si="197"/>
        <v>-14.946114577424851</v>
      </c>
      <c r="Q225" s="142" t="s">
        <v>108</v>
      </c>
      <c r="R225" s="253"/>
    </row>
    <row r="226" spans="1:18" ht="24" customHeight="1">
      <c r="B226" s="143"/>
      <c r="C226" s="92"/>
      <c r="D226" s="386"/>
      <c r="E226" s="189" t="s">
        <v>33</v>
      </c>
      <c r="F226" s="338"/>
      <c r="G226" s="339">
        <v>808780</v>
      </c>
      <c r="H226" s="169" t="s">
        <v>31</v>
      </c>
      <c r="I226" s="272">
        <f>VLOOKUP(G226,[1]ОЖ!$G$10:$U$237,15,FALSE)</f>
        <v>78.5</v>
      </c>
      <c r="J226" s="337"/>
      <c r="K226" s="276">
        <f t="shared" si="210"/>
        <v>68.295000000000002</v>
      </c>
      <c r="L226" s="148">
        <f t="shared" si="211"/>
        <v>68.3</v>
      </c>
      <c r="M226" s="149">
        <f t="shared" si="212"/>
        <v>81.96</v>
      </c>
      <c r="N226" s="26"/>
      <c r="O226" s="132">
        <v>94.2</v>
      </c>
      <c r="P226" s="144">
        <f t="shared" si="197"/>
        <v>-14.934114202049798</v>
      </c>
      <c r="Q226" s="142" t="s">
        <v>108</v>
      </c>
      <c r="R226" s="253"/>
    </row>
    <row r="227" spans="1:18" ht="24" hidden="1" customHeight="1">
      <c r="A227" s="77" t="s">
        <v>42</v>
      </c>
      <c r="B227" s="86"/>
      <c r="C227" s="92"/>
      <c r="D227" s="386"/>
      <c r="E227" s="189" t="s">
        <v>34</v>
      </c>
      <c r="F227" s="338"/>
      <c r="G227" s="339">
        <v>650898</v>
      </c>
      <c r="H227" s="169" t="s">
        <v>37</v>
      </c>
      <c r="I227" s="272">
        <f>VLOOKUP(G227,[1]ОЖ!$G$10:$U$237,15,FALSE)</f>
        <v>811.93</v>
      </c>
      <c r="J227" s="337"/>
      <c r="K227" s="276">
        <f t="shared" si="210"/>
        <v>706.37909999999999</v>
      </c>
      <c r="L227" s="148">
        <f t="shared" si="211"/>
        <v>706.38</v>
      </c>
      <c r="M227" s="149">
        <f t="shared" si="212"/>
        <v>847.65599999999995</v>
      </c>
      <c r="N227" s="26"/>
      <c r="O227" s="132">
        <v>974.31599999999992</v>
      </c>
      <c r="P227" s="144">
        <f t="shared" si="197"/>
        <v>-14.94238228715421</v>
      </c>
      <c r="Q227" s="142" t="s">
        <v>108</v>
      </c>
      <c r="R227" s="253"/>
    </row>
    <row r="228" spans="1:18" ht="20.25" hidden="1">
      <c r="A228" s="77" t="s">
        <v>42</v>
      </c>
      <c r="B228" s="86"/>
      <c r="C228" s="92"/>
      <c r="D228" s="386" t="s">
        <v>62</v>
      </c>
      <c r="E228" s="189" t="s">
        <v>33</v>
      </c>
      <c r="F228" s="338" t="s">
        <v>64</v>
      </c>
      <c r="G228" s="339">
        <v>978601</v>
      </c>
      <c r="H228" s="169" t="s">
        <v>12</v>
      </c>
      <c r="I228" s="272">
        <f>VLOOKUP(G228,[1]ОЖ!$G$10:$U$237,15,FALSE)</f>
        <v>19.34</v>
      </c>
      <c r="J228" s="337"/>
      <c r="K228" s="276">
        <f t="shared" si="210"/>
        <v>16.825800000000001</v>
      </c>
      <c r="L228" s="148">
        <f t="shared" si="211"/>
        <v>16.829999999999998</v>
      </c>
      <c r="M228" s="149">
        <f t="shared" si="212"/>
        <v>20.195999999999998</v>
      </c>
      <c r="N228" s="26"/>
      <c r="O228" s="132">
        <v>23.207999999999998</v>
      </c>
      <c r="P228" s="144">
        <f t="shared" si="197"/>
        <v>-14.913844325609027</v>
      </c>
      <c r="Q228" s="142" t="s">
        <v>108</v>
      </c>
      <c r="R228" s="253"/>
    </row>
    <row r="229" spans="1:18" ht="20.25" hidden="1">
      <c r="A229" s="77" t="s">
        <v>42</v>
      </c>
      <c r="B229" s="86"/>
      <c r="C229" s="92"/>
      <c r="D229" s="386"/>
      <c r="E229" s="189" t="s">
        <v>33</v>
      </c>
      <c r="F229" s="338" t="s">
        <v>61</v>
      </c>
      <c r="G229" s="339">
        <v>978602</v>
      </c>
      <c r="H229" s="169" t="s">
        <v>13</v>
      </c>
      <c r="I229" s="272">
        <f>VLOOKUP(G229,[1]ОЖ!$G$10:$U$237,15,FALSE)</f>
        <v>38.01</v>
      </c>
      <c r="J229" s="337"/>
      <c r="K229" s="276">
        <f t="shared" si="210"/>
        <v>33.0687</v>
      </c>
      <c r="L229" s="148">
        <f t="shared" si="211"/>
        <v>33.07</v>
      </c>
      <c r="M229" s="149">
        <f t="shared" si="212"/>
        <v>39.683999999999997</v>
      </c>
      <c r="N229" s="26"/>
      <c r="O229" s="132">
        <v>45.611999999999995</v>
      </c>
      <c r="P229" s="144">
        <f t="shared" si="197"/>
        <v>-14.938010281221636</v>
      </c>
      <c r="Q229" s="142" t="s">
        <v>108</v>
      </c>
      <c r="R229" s="253"/>
    </row>
    <row r="230" spans="1:18" ht="20.25">
      <c r="B230" s="86"/>
      <c r="C230" s="92"/>
      <c r="D230" s="386"/>
      <c r="E230" s="189" t="s">
        <v>33</v>
      </c>
      <c r="F230" s="338" t="s">
        <v>59</v>
      </c>
      <c r="G230" s="295">
        <v>986661</v>
      </c>
      <c r="H230" s="169" t="s">
        <v>31</v>
      </c>
      <c r="I230" s="272">
        <f>VLOOKUP(G230,[1]ОЖ!$G$10:$U$237,15,FALSE)</f>
        <v>73.19</v>
      </c>
      <c r="J230" s="337"/>
      <c r="K230" s="276">
        <f t="shared" si="210"/>
        <v>63.6753</v>
      </c>
      <c r="L230" s="148">
        <f t="shared" si="211"/>
        <v>63.68</v>
      </c>
      <c r="M230" s="149">
        <f t="shared" si="212"/>
        <v>76.415999999999997</v>
      </c>
      <c r="N230" s="26"/>
      <c r="O230" s="132">
        <v>87.827999999999989</v>
      </c>
      <c r="P230" s="144">
        <f t="shared" si="197"/>
        <v>-14.934045226130642</v>
      </c>
      <c r="Q230" s="142" t="s">
        <v>108</v>
      </c>
      <c r="R230" s="253"/>
    </row>
    <row r="231" spans="1:18" ht="20.25">
      <c r="B231" s="86"/>
      <c r="C231" s="92"/>
      <c r="D231" s="386"/>
      <c r="E231" s="189" t="s">
        <v>34</v>
      </c>
      <c r="F231" s="338" t="s">
        <v>60</v>
      </c>
      <c r="G231" s="295">
        <v>650899</v>
      </c>
      <c r="H231" s="169" t="s">
        <v>37</v>
      </c>
      <c r="I231" s="272">
        <f>VLOOKUP(G231,[1]ОЖ!$G$10:$U$237,15,FALSE)</f>
        <v>759.08</v>
      </c>
      <c r="J231" s="337"/>
      <c r="K231" s="276">
        <f t="shared" si="210"/>
        <v>660.39960000000008</v>
      </c>
      <c r="L231" s="148">
        <f t="shared" si="211"/>
        <v>660.4</v>
      </c>
      <c r="M231" s="149">
        <f t="shared" si="212"/>
        <v>792.4799999999999</v>
      </c>
      <c r="N231" s="26"/>
      <c r="O231" s="132">
        <v>910.89600000000007</v>
      </c>
      <c r="P231" s="144">
        <f t="shared" si="197"/>
        <v>-14.942459115687479</v>
      </c>
      <c r="Q231" s="142" t="s">
        <v>108</v>
      </c>
      <c r="R231" s="253"/>
    </row>
    <row r="232" spans="1:18" ht="20.25">
      <c r="B232" s="143"/>
      <c r="C232" s="92"/>
      <c r="D232" s="386" t="s">
        <v>172</v>
      </c>
      <c r="E232" s="189" t="s">
        <v>33</v>
      </c>
      <c r="F232" s="338"/>
      <c r="G232" s="295">
        <v>6917722420</v>
      </c>
      <c r="H232" s="169" t="s">
        <v>31</v>
      </c>
      <c r="I232" s="284">
        <f>VLOOKUP(G232,[1]РАСЧЕТ_НАЛИВ!$D$5:$K$178,8,FALSE)</f>
        <v>69.790400000000005</v>
      </c>
      <c r="J232" s="337"/>
      <c r="K232" s="276">
        <f t="shared" ref="K232" si="213">I232-I232*($M$9+J232)</f>
        <v>60.717648000000004</v>
      </c>
      <c r="L232" s="148">
        <f t="shared" ref="L232" si="214">ROUND(K232,2)</f>
        <v>60.72</v>
      </c>
      <c r="M232" s="149">
        <f t="shared" ref="M232" si="215">L232*1.2</f>
        <v>72.86399999999999</v>
      </c>
      <c r="N232" s="26"/>
      <c r="O232" s="132">
        <v>83.748000000000005</v>
      </c>
      <c r="P232" s="144">
        <f t="shared" si="197"/>
        <v>-14.937417654808982</v>
      </c>
      <c r="Q232" s="142" t="s">
        <v>108</v>
      </c>
      <c r="R232" s="253"/>
    </row>
    <row r="233" spans="1:18" ht="20.25">
      <c r="B233" s="143"/>
      <c r="C233" s="92"/>
      <c r="D233" s="386"/>
      <c r="E233" s="189" t="s">
        <v>34</v>
      </c>
      <c r="F233" s="338"/>
      <c r="G233" s="295">
        <v>69177224210</v>
      </c>
      <c r="H233" s="169" t="s">
        <v>37</v>
      </c>
      <c r="I233" s="284">
        <f>VLOOKUP(G233,[1]РАСЧЕТ_НАЛИВ!$D$5:$K$178,8,FALSE)</f>
        <v>711.14340000000004</v>
      </c>
      <c r="J233" s="337"/>
      <c r="K233" s="276">
        <f t="shared" ref="K233" si="216">I233-I233*($M$9+J233)</f>
        <v>618.69475800000009</v>
      </c>
      <c r="L233" s="148">
        <f t="shared" ref="L233" si="217">ROUND(K233,2)</f>
        <v>618.69000000000005</v>
      </c>
      <c r="M233" s="149">
        <f t="shared" ref="M233" si="218">L233*1.2</f>
        <v>742.428</v>
      </c>
      <c r="N233" s="26"/>
      <c r="O233" s="132">
        <v>853.36799999999994</v>
      </c>
      <c r="P233" s="144">
        <f t="shared" si="197"/>
        <v>-14.942863146325291</v>
      </c>
      <c r="Q233" s="142" t="s">
        <v>108</v>
      </c>
      <c r="R233" s="253"/>
    </row>
    <row r="234" spans="1:18" ht="20.25">
      <c r="B234" s="143"/>
      <c r="C234" s="92"/>
      <c r="D234" s="386" t="s">
        <v>173</v>
      </c>
      <c r="E234" s="189" t="s">
        <v>33</v>
      </c>
      <c r="F234" s="338"/>
      <c r="G234" s="295">
        <v>6917721220</v>
      </c>
      <c r="H234" s="169" t="s">
        <v>31</v>
      </c>
      <c r="I234" s="284">
        <f>VLOOKUP(G234,[1]РАСЧЕТ_НАЛИВ!$D$5:$K$178,8,FALSE)</f>
        <v>71.677200000000013</v>
      </c>
      <c r="J234" s="337"/>
      <c r="K234" s="276">
        <f t="shared" ref="K234:K235" si="219">I234-I234*($M$9+J234)</f>
        <v>62.359164000000007</v>
      </c>
      <c r="L234" s="148">
        <f t="shared" ref="L234:L235" si="220">ROUND(K234,2)</f>
        <v>62.36</v>
      </c>
      <c r="M234" s="149">
        <f t="shared" ref="M234:M235" si="221">L234*1.2</f>
        <v>74.831999999999994</v>
      </c>
      <c r="N234" s="26"/>
      <c r="O234" s="132">
        <v>86.016000000000005</v>
      </c>
      <c r="P234" s="144">
        <f t="shared" si="197"/>
        <v>-14.945477870429769</v>
      </c>
      <c r="Q234" s="142" t="s">
        <v>108</v>
      </c>
      <c r="R234" s="253"/>
    </row>
    <row r="235" spans="1:18" ht="20.25">
      <c r="B235" s="143"/>
      <c r="C235" s="92"/>
      <c r="D235" s="386"/>
      <c r="E235" s="189" t="s">
        <v>34</v>
      </c>
      <c r="F235" s="338"/>
      <c r="G235" s="295">
        <v>69177212210</v>
      </c>
      <c r="H235" s="169" t="s">
        <v>37</v>
      </c>
      <c r="I235" s="284">
        <f>VLOOKUP(G235,[1]РАСЧЕТ_НАЛИВ!$D$5:$K$178,8,FALSE)</f>
        <v>730.99720000000002</v>
      </c>
      <c r="J235" s="337"/>
      <c r="K235" s="276">
        <f t="shared" si="219"/>
        <v>635.96756400000004</v>
      </c>
      <c r="L235" s="148">
        <f t="shared" si="220"/>
        <v>635.97</v>
      </c>
      <c r="M235" s="149">
        <f t="shared" si="221"/>
        <v>763.16399999999999</v>
      </c>
      <c r="N235" s="26"/>
      <c r="O235" s="132">
        <v>877.19999999999993</v>
      </c>
      <c r="P235" s="144">
        <f t="shared" si="197"/>
        <v>-14.942528735632177</v>
      </c>
      <c r="Q235" s="142" t="s">
        <v>108</v>
      </c>
      <c r="R235" s="253"/>
    </row>
    <row r="236" spans="1:18" ht="20.25">
      <c r="B236" s="143"/>
      <c r="C236" s="92"/>
      <c r="D236" s="386" t="s">
        <v>147</v>
      </c>
      <c r="E236" s="189" t="s">
        <v>33</v>
      </c>
      <c r="F236" s="338"/>
      <c r="G236" s="295">
        <v>69177211210</v>
      </c>
      <c r="H236" s="169" t="s">
        <v>31</v>
      </c>
      <c r="I236" s="284">
        <f>VLOOKUP(G236,[1]РАСЧЕТ_НАЛИВ!$D$5:$K$178,8,FALSE)</f>
        <v>70.733800000000002</v>
      </c>
      <c r="J236" s="337"/>
      <c r="K236" s="276">
        <f t="shared" ref="K236:K237" si="222">I236-I236*($M$9+J236)</f>
        <v>61.538406000000002</v>
      </c>
      <c r="L236" s="148">
        <f t="shared" ref="L236:L237" si="223">ROUND(K236,2)</f>
        <v>61.54</v>
      </c>
      <c r="M236" s="149">
        <f t="shared" ref="M236:M237" si="224">L236*1.2</f>
        <v>73.847999999999999</v>
      </c>
      <c r="N236" s="26"/>
      <c r="O236" s="132">
        <v>84.876000000000005</v>
      </c>
      <c r="P236" s="144">
        <f t="shared" si="197"/>
        <v>-14.933376665583364</v>
      </c>
      <c r="Q236" s="142" t="s">
        <v>108</v>
      </c>
      <c r="R236" s="253"/>
    </row>
    <row r="237" spans="1:18" ht="20.25">
      <c r="B237" s="143"/>
      <c r="C237" s="92"/>
      <c r="D237" s="386"/>
      <c r="E237" s="189" t="s">
        <v>34</v>
      </c>
      <c r="F237" s="338"/>
      <c r="G237" s="295">
        <v>6917721120</v>
      </c>
      <c r="H237" s="169" t="s">
        <v>37</v>
      </c>
      <c r="I237" s="284">
        <f>VLOOKUP(G237,[1]РАСЧЕТ_НАЛИВ!$D$5:$K$178,8,FALSE)</f>
        <v>721.07560000000001</v>
      </c>
      <c r="J237" s="337"/>
      <c r="K237" s="276">
        <f t="shared" si="222"/>
        <v>627.33577200000002</v>
      </c>
      <c r="L237" s="148">
        <f t="shared" si="223"/>
        <v>627.34</v>
      </c>
      <c r="M237" s="149">
        <f t="shared" si="224"/>
        <v>752.80799999999999</v>
      </c>
      <c r="N237" s="26"/>
      <c r="O237" s="132">
        <v>865.29600000000005</v>
      </c>
      <c r="P237" s="144">
        <f t="shared" si="197"/>
        <v>-14.942455446807168</v>
      </c>
      <c r="Q237" s="142" t="s">
        <v>108</v>
      </c>
      <c r="R237" s="253"/>
    </row>
    <row r="238" spans="1:18" ht="20.25">
      <c r="B238" s="86"/>
      <c r="C238" s="92"/>
      <c r="D238" s="256" t="s">
        <v>126</v>
      </c>
      <c r="E238" s="189" t="s">
        <v>34</v>
      </c>
      <c r="F238" s="338"/>
      <c r="G238" s="295"/>
      <c r="H238" s="169" t="s">
        <v>125</v>
      </c>
      <c r="I238" s="272"/>
      <c r="J238" s="337"/>
      <c r="K238" s="276"/>
      <c r="L238" s="148">
        <v>1100</v>
      </c>
      <c r="M238" s="149">
        <f t="shared" si="212"/>
        <v>1320</v>
      </c>
      <c r="N238" s="26"/>
      <c r="O238" s="132">
        <v>1320</v>
      </c>
      <c r="P238" s="144">
        <f t="shared" si="197"/>
        <v>0</v>
      </c>
      <c r="Q238" s="142" t="s">
        <v>108</v>
      </c>
      <c r="R238" s="253"/>
    </row>
    <row r="239" spans="1:18" ht="25.5" customHeight="1">
      <c r="B239" s="86"/>
      <c r="C239" s="444" t="s">
        <v>82</v>
      </c>
      <c r="D239" s="445"/>
      <c r="E239" s="340"/>
      <c r="F239" s="124"/>
      <c r="G239" s="317"/>
      <c r="H239" s="302"/>
      <c r="I239" s="281"/>
      <c r="J239" s="318"/>
      <c r="K239" s="341"/>
      <c r="L239" s="342"/>
      <c r="M239" s="343"/>
      <c r="N239" s="26"/>
      <c r="O239" s="132">
        <v>0</v>
      </c>
      <c r="P239" s="144" t="e">
        <f t="shared" si="197"/>
        <v>#DIV/0!</v>
      </c>
      <c r="Q239" s="142" t="s">
        <v>108</v>
      </c>
      <c r="R239" s="253"/>
    </row>
    <row r="240" spans="1:18" ht="30.95" customHeight="1">
      <c r="B240" s="86"/>
      <c r="C240" s="130"/>
      <c r="D240" s="203" t="s">
        <v>97</v>
      </c>
      <c r="E240" s="213" t="s">
        <v>140</v>
      </c>
      <c r="F240" s="292"/>
      <c r="G240" s="321">
        <v>978969</v>
      </c>
      <c r="H240" s="179" t="s">
        <v>96</v>
      </c>
      <c r="I240" s="348">
        <v>12.51</v>
      </c>
      <c r="J240" s="349"/>
      <c r="K240" s="350">
        <f t="shared" ref="K240" si="225">I240-I240*($M$9+J240)</f>
        <v>10.883699999999999</v>
      </c>
      <c r="L240" s="148">
        <f t="shared" ref="L240" si="226">ROUND(K240,2)</f>
        <v>10.88</v>
      </c>
      <c r="M240" s="149">
        <f t="shared" ref="M240" si="227">L240*1.2</f>
        <v>13.056000000000001</v>
      </c>
      <c r="N240" s="26"/>
      <c r="O240" s="132">
        <v>15.011999999999999</v>
      </c>
      <c r="P240" s="144">
        <f t="shared" si="197"/>
        <v>-14.981617647058808</v>
      </c>
      <c r="Q240" s="142" t="s">
        <v>108</v>
      </c>
      <c r="R240" s="253"/>
    </row>
    <row r="241" spans="1:19" ht="20.25">
      <c r="B241" s="88"/>
      <c r="C241" s="92"/>
      <c r="D241" s="446" t="s">
        <v>43</v>
      </c>
      <c r="E241" s="189"/>
      <c r="F241" s="351" t="s">
        <v>67</v>
      </c>
      <c r="G241" s="352">
        <v>800717</v>
      </c>
      <c r="H241" s="169" t="s">
        <v>14</v>
      </c>
      <c r="I241" s="345">
        <f>VLOOKUP(G241,'[1]торм. и спец.жидк.'!$E$10:$T$88,16,FALSE)</f>
        <v>3.95</v>
      </c>
      <c r="J241" s="353"/>
      <c r="K241" s="276">
        <f t="shared" ref="K241:K249" si="228">I241-I241*($M$9+J241)</f>
        <v>3.4365000000000001</v>
      </c>
      <c r="L241" s="148">
        <f t="shared" ref="L241:L249" si="229">ROUND(K241,2)</f>
        <v>3.44</v>
      </c>
      <c r="M241" s="149">
        <f t="shared" ref="M241:M249" si="230">L241*1.2</f>
        <v>4.1280000000000001</v>
      </c>
      <c r="N241" s="26"/>
      <c r="O241" s="132">
        <v>4.74</v>
      </c>
      <c r="P241" s="144">
        <f t="shared" si="197"/>
        <v>-14.825581395348841</v>
      </c>
      <c r="Q241" s="142" t="s">
        <v>108</v>
      </c>
      <c r="R241" s="253"/>
    </row>
    <row r="242" spans="1:19" ht="20.25">
      <c r="B242" s="89"/>
      <c r="C242" s="92"/>
      <c r="D242" s="446"/>
      <c r="E242" s="189"/>
      <c r="F242" s="351"/>
      <c r="G242" s="352">
        <v>800720</v>
      </c>
      <c r="H242" s="169" t="s">
        <v>121</v>
      </c>
      <c r="I242" s="345">
        <f>VLOOKUP(G242,'[1]торм. и спец.жидк.'!$E$10:$T$88,16,FALSE)</f>
        <v>7.84</v>
      </c>
      <c r="J242" s="353"/>
      <c r="K242" s="276">
        <f t="shared" ref="K242" si="231">I242-I242*($M$9+J242)</f>
        <v>6.8208000000000002</v>
      </c>
      <c r="L242" s="148">
        <f t="shared" ref="L242" si="232">ROUND(K242,2)</f>
        <v>6.82</v>
      </c>
      <c r="M242" s="149">
        <f t="shared" ref="M242" si="233">L242*1.2</f>
        <v>8.1839999999999993</v>
      </c>
      <c r="N242" s="26"/>
      <c r="O242" s="132">
        <v>9.4079999999999995</v>
      </c>
      <c r="P242" s="144">
        <f t="shared" si="197"/>
        <v>-14.956011730205287</v>
      </c>
      <c r="Q242" s="142" t="s">
        <v>108</v>
      </c>
      <c r="R242" s="253"/>
    </row>
    <row r="243" spans="1:19" ht="20.25">
      <c r="B243" s="89"/>
      <c r="C243" s="92"/>
      <c r="D243" s="257" t="s">
        <v>122</v>
      </c>
      <c r="E243" s="189"/>
      <c r="F243" s="351"/>
      <c r="G243" s="352">
        <v>800735</v>
      </c>
      <c r="H243" s="169" t="s">
        <v>121</v>
      </c>
      <c r="I243" s="345">
        <f>VLOOKUP(G243,'[1]торм. и спец.жидк.'!$E$10:$T$88,16,FALSE)</f>
        <v>9.26</v>
      </c>
      <c r="J243" s="353"/>
      <c r="K243" s="276">
        <f t="shared" ref="K243" si="234">I243-I243*($M$9+J243)</f>
        <v>8.0562000000000005</v>
      </c>
      <c r="L243" s="148">
        <f t="shared" ref="L243" si="235">ROUND(K243,2)</f>
        <v>8.06</v>
      </c>
      <c r="M243" s="149">
        <f t="shared" ref="M243" si="236">L243*1.2</f>
        <v>9.6720000000000006</v>
      </c>
      <c r="N243" s="26"/>
      <c r="O243" s="132">
        <v>11.112</v>
      </c>
      <c r="P243" s="144">
        <f t="shared" si="197"/>
        <v>-14.888337468982616</v>
      </c>
      <c r="Q243" s="142" t="s">
        <v>108</v>
      </c>
      <c r="R243" s="253"/>
    </row>
    <row r="244" spans="1:19" ht="30.95" customHeight="1">
      <c r="B244" s="89"/>
      <c r="C244" s="92"/>
      <c r="D244" s="204" t="s">
        <v>101</v>
      </c>
      <c r="E244" s="192" t="s">
        <v>33</v>
      </c>
      <c r="F244" s="354"/>
      <c r="G244" s="355">
        <v>806358</v>
      </c>
      <c r="H244" s="169" t="s">
        <v>102</v>
      </c>
      <c r="I244" s="345">
        <f>VLOOKUP(G244,'[1]торм. и спец.жидк.'!$E$10:$T$88,16,FALSE)</f>
        <v>12.73</v>
      </c>
      <c r="J244" s="356"/>
      <c r="K244" s="276">
        <f t="shared" ref="K244:K245" si="237">I244-I244*($M$9+J244)</f>
        <v>11.075100000000001</v>
      </c>
      <c r="L244" s="148">
        <f t="shared" si="229"/>
        <v>11.08</v>
      </c>
      <c r="M244" s="149">
        <f t="shared" si="230"/>
        <v>13.295999999999999</v>
      </c>
      <c r="N244" s="26"/>
      <c r="O244" s="132">
        <v>15.276</v>
      </c>
      <c r="P244" s="144">
        <f t="shared" si="197"/>
        <v>-14.89169675090254</v>
      </c>
      <c r="Q244" s="142" t="s">
        <v>108</v>
      </c>
      <c r="R244" s="253"/>
    </row>
    <row r="245" spans="1:19" ht="20.25">
      <c r="B245" s="89"/>
      <c r="C245" s="92"/>
      <c r="D245" s="204" t="s">
        <v>85</v>
      </c>
      <c r="E245" s="205" t="s">
        <v>36</v>
      </c>
      <c r="F245" s="351">
        <v>80545</v>
      </c>
      <c r="G245" s="293">
        <v>80545</v>
      </c>
      <c r="H245" s="169" t="s">
        <v>86</v>
      </c>
      <c r="I245" s="284">
        <f>VLOOKUP(G245,[1]Смазки!$G$1:$T$148,14,FALSE)</f>
        <v>10.1</v>
      </c>
      <c r="J245" s="353"/>
      <c r="K245" s="276">
        <f t="shared" si="237"/>
        <v>8.786999999999999</v>
      </c>
      <c r="L245" s="148">
        <f t="shared" ref="L245" si="238">ROUND(K245,2)</f>
        <v>8.7899999999999991</v>
      </c>
      <c r="M245" s="149">
        <f t="shared" ref="M245" si="239">L245*1.2</f>
        <v>10.547999999999998</v>
      </c>
      <c r="N245" s="26"/>
      <c r="O245" s="132">
        <v>12.12</v>
      </c>
      <c r="P245" s="144">
        <f t="shared" si="197"/>
        <v>-14.903299203640508</v>
      </c>
      <c r="Q245" s="142" t="s">
        <v>108</v>
      </c>
      <c r="R245" s="253"/>
    </row>
    <row r="246" spans="1:19" ht="20.25">
      <c r="B246" s="86"/>
      <c r="C246" s="92"/>
      <c r="D246" s="206" t="s">
        <v>224</v>
      </c>
      <c r="E246" s="207" t="s">
        <v>35</v>
      </c>
      <c r="F246" s="292"/>
      <c r="G246" s="293">
        <v>69177224828</v>
      </c>
      <c r="H246" s="208" t="s">
        <v>223</v>
      </c>
      <c r="I246" s="284">
        <f>VLOOKUP(G246,[1]РАСЧЕТ_НАЛИВ!$D$5:$K$148,8,FALSE)</f>
        <v>84.407799999999995</v>
      </c>
      <c r="J246" s="357"/>
      <c r="K246" s="276">
        <f t="shared" si="228"/>
        <v>73.434786000000003</v>
      </c>
      <c r="L246" s="148">
        <f t="shared" si="229"/>
        <v>73.430000000000007</v>
      </c>
      <c r="M246" s="149">
        <f t="shared" si="230"/>
        <v>88.116</v>
      </c>
      <c r="N246" s="26"/>
      <c r="O246" s="132">
        <v>93.383999999999986</v>
      </c>
      <c r="P246" s="144">
        <f t="shared" si="197"/>
        <v>-5.9784829088928015</v>
      </c>
      <c r="Q246" s="142" t="s">
        <v>108</v>
      </c>
      <c r="R246" s="253"/>
    </row>
    <row r="247" spans="1:19" ht="30.95" hidden="1" customHeight="1">
      <c r="A247" s="77" t="s">
        <v>42</v>
      </c>
      <c r="B247" s="86"/>
      <c r="C247" s="92"/>
      <c r="D247" s="206" t="s">
        <v>99</v>
      </c>
      <c r="E247" s="207" t="s">
        <v>68</v>
      </c>
      <c r="F247" s="292" t="s">
        <v>69</v>
      </c>
      <c r="G247" s="293">
        <v>691772248289</v>
      </c>
      <c r="H247" s="208" t="s">
        <v>100</v>
      </c>
      <c r="I247" s="284">
        <f>VLOOKUP(G247,[1]РАСЧЕТ_НАЛИВ!$D$5:$K$177,8,FALSE)</f>
        <v>49.152200000000001</v>
      </c>
      <c r="J247" s="357"/>
      <c r="K247" s="276">
        <f t="shared" si="228"/>
        <v>42.762414</v>
      </c>
      <c r="L247" s="148">
        <f t="shared" si="229"/>
        <v>42.76</v>
      </c>
      <c r="M247" s="149">
        <f t="shared" si="230"/>
        <v>51.311999999999998</v>
      </c>
      <c r="N247" s="26"/>
      <c r="O247" s="132">
        <v>58.98</v>
      </c>
      <c r="P247" s="144">
        <f t="shared" si="197"/>
        <v>-14.943872778297473</v>
      </c>
      <c r="Q247" s="142" t="s">
        <v>108</v>
      </c>
      <c r="R247" s="253"/>
    </row>
    <row r="248" spans="1:19" ht="20.25" hidden="1">
      <c r="A248" s="77" t="s">
        <v>42</v>
      </c>
      <c r="B248" s="89"/>
      <c r="C248" s="92"/>
      <c r="D248" s="206" t="s">
        <v>116</v>
      </c>
      <c r="E248" s="207"/>
      <c r="F248" s="351"/>
      <c r="G248" s="351">
        <v>80400</v>
      </c>
      <c r="H248" s="208" t="s">
        <v>117</v>
      </c>
      <c r="I248" s="284">
        <f>VLOOKUP(G248,[1]Смазки!$G$1:$T$148,14,FALSE)</f>
        <v>7.67</v>
      </c>
      <c r="J248" s="357"/>
      <c r="K248" s="276">
        <f t="shared" ref="K248" si="240">I248-I248*($M$9+J248)</f>
        <v>6.6729000000000003</v>
      </c>
      <c r="L248" s="148">
        <f t="shared" ref="L248" si="241">ROUND(K248,2)</f>
        <v>6.67</v>
      </c>
      <c r="M248" s="149">
        <f t="shared" ref="M248" si="242">L248*1.2</f>
        <v>8.0039999999999996</v>
      </c>
      <c r="N248" s="26"/>
      <c r="O248" s="132">
        <v>9.2039999999999988</v>
      </c>
      <c r="P248" s="144">
        <f t="shared" si="197"/>
        <v>-14.99250374812593</v>
      </c>
      <c r="Q248" s="142" t="s">
        <v>108</v>
      </c>
      <c r="R248" s="253"/>
    </row>
    <row r="249" spans="1:19" ht="30.95" customHeight="1">
      <c r="B249" s="86"/>
      <c r="C249" s="92"/>
      <c r="D249" s="206" t="s">
        <v>71</v>
      </c>
      <c r="E249" s="210" t="s">
        <v>35</v>
      </c>
      <c r="F249" s="351"/>
      <c r="G249" s="293">
        <v>6917722482817</v>
      </c>
      <c r="H249" s="208" t="s">
        <v>0</v>
      </c>
      <c r="I249" s="284">
        <f>VLOOKUP(G249,[1]РАСЧЕТ_НАЛИВ!$D$5:$K$148,8,FALSE)</f>
        <v>93.767600000000002</v>
      </c>
      <c r="J249" s="357"/>
      <c r="K249" s="276">
        <f t="shared" si="228"/>
        <v>81.577811999999994</v>
      </c>
      <c r="L249" s="148">
        <f t="shared" si="229"/>
        <v>81.58</v>
      </c>
      <c r="M249" s="149">
        <f t="shared" si="230"/>
        <v>97.896000000000001</v>
      </c>
      <c r="N249" s="26"/>
      <c r="O249" s="132">
        <v>106.15199999999999</v>
      </c>
      <c r="P249" s="144">
        <f t="shared" si="197"/>
        <v>-8.4334395685216723</v>
      </c>
      <c r="Q249" s="142" t="s">
        <v>108</v>
      </c>
      <c r="R249" s="253"/>
    </row>
    <row r="250" spans="1:19" ht="24" hidden="1" customHeight="1">
      <c r="A250" s="77" t="s">
        <v>42</v>
      </c>
      <c r="B250" s="86"/>
      <c r="C250" s="92"/>
      <c r="D250" s="206" t="s">
        <v>174</v>
      </c>
      <c r="E250" s="207" t="s">
        <v>35</v>
      </c>
      <c r="F250" s="292"/>
      <c r="G250" s="293">
        <v>99000</v>
      </c>
      <c r="H250" s="208">
        <v>9.5</v>
      </c>
      <c r="I250" s="284">
        <f>VLOOKUP(G250,[1]Смазки!$G$1:$T$148,14,FALSE)</f>
        <v>88.18</v>
      </c>
      <c r="J250" s="357"/>
      <c r="K250" s="276">
        <f t="shared" ref="K250:K253" si="243">I250-I250*($M$9+J250)</f>
        <v>76.7166</v>
      </c>
      <c r="L250" s="148">
        <f t="shared" ref="L250:L253" si="244">ROUND(K250,2)</f>
        <v>76.72</v>
      </c>
      <c r="M250" s="149">
        <f t="shared" ref="M250:M253" si="245">L250*1.2</f>
        <v>92.063999999999993</v>
      </c>
      <c r="N250" s="26"/>
      <c r="O250" s="132">
        <v>105.816</v>
      </c>
      <c r="P250" s="144">
        <f t="shared" si="197"/>
        <v>-14.937434827945783</v>
      </c>
      <c r="Q250" s="142" t="s">
        <v>108</v>
      </c>
      <c r="R250" s="253"/>
    </row>
    <row r="251" spans="1:19" ht="30.95" customHeight="1">
      <c r="B251" s="86"/>
      <c r="C251" s="92"/>
      <c r="D251" s="258" t="s">
        <v>183</v>
      </c>
      <c r="E251" s="210" t="s">
        <v>35</v>
      </c>
      <c r="F251" s="292"/>
      <c r="G251" s="293">
        <v>69177224830</v>
      </c>
      <c r="H251" s="208">
        <v>18</v>
      </c>
      <c r="I251" s="284">
        <f>VLOOKUP(G251,[1]РАСЧЕТ_НАЛИВ!$D$5:$K$148,8,FALSE)</f>
        <v>174.8682</v>
      </c>
      <c r="J251" s="357"/>
      <c r="K251" s="276">
        <f>I251-I251*($M$9+J251)</f>
        <v>152.135334</v>
      </c>
      <c r="L251" s="148">
        <f>ROUND(K251,2)</f>
        <v>152.13999999999999</v>
      </c>
      <c r="M251" s="149">
        <f>L251*1.2</f>
        <v>182.56799999999998</v>
      </c>
      <c r="N251" s="26"/>
      <c r="O251" s="132">
        <v>197.964</v>
      </c>
      <c r="P251" s="144">
        <f t="shared" si="197"/>
        <v>-8.4330222163796478</v>
      </c>
      <c r="Q251" s="142" t="s">
        <v>108</v>
      </c>
      <c r="R251" s="253"/>
      <c r="S251" s="150"/>
    </row>
    <row r="252" spans="1:19" ht="30.95" customHeight="1">
      <c r="B252" s="87"/>
      <c r="C252" s="92"/>
      <c r="D252" s="209" t="s">
        <v>141</v>
      </c>
      <c r="E252" s="210" t="s">
        <v>36</v>
      </c>
      <c r="F252" s="292"/>
      <c r="G252" s="358">
        <v>81813</v>
      </c>
      <c r="H252" s="208" t="s">
        <v>105</v>
      </c>
      <c r="I252" s="284">
        <f>VLOOKUP(G252,[1]Смазки!$G$1:$T$148,14,FALSE)</f>
        <v>12.64</v>
      </c>
      <c r="J252" s="357"/>
      <c r="K252" s="276">
        <f t="shared" si="243"/>
        <v>10.9968</v>
      </c>
      <c r="L252" s="148">
        <f t="shared" si="244"/>
        <v>11</v>
      </c>
      <c r="M252" s="149">
        <f t="shared" si="245"/>
        <v>13.2</v>
      </c>
      <c r="N252" s="26"/>
      <c r="O252" s="132">
        <v>15.167999999999999</v>
      </c>
      <c r="P252" s="144">
        <f t="shared" si="197"/>
        <v>-14.909090909090917</v>
      </c>
      <c r="Q252" s="142" t="s">
        <v>108</v>
      </c>
      <c r="R252" s="253"/>
    </row>
    <row r="253" spans="1:19" ht="30.95" customHeight="1">
      <c r="B253" s="89"/>
      <c r="C253" s="92"/>
      <c r="D253" s="209" t="s">
        <v>104</v>
      </c>
      <c r="E253" s="210" t="s">
        <v>36</v>
      </c>
      <c r="F253" s="351">
        <v>80511</v>
      </c>
      <c r="G253" s="293">
        <v>80511</v>
      </c>
      <c r="H253" s="208" t="s">
        <v>105</v>
      </c>
      <c r="I253" s="284">
        <f>VLOOKUP(G253,[1]Смазки!$G$1:$T$148,14,FALSE)</f>
        <v>8.6300000000000008</v>
      </c>
      <c r="J253" s="357"/>
      <c r="K253" s="276">
        <f t="shared" si="243"/>
        <v>7.5081000000000007</v>
      </c>
      <c r="L253" s="148">
        <f t="shared" si="244"/>
        <v>7.51</v>
      </c>
      <c r="M253" s="149">
        <f t="shared" si="245"/>
        <v>9.0119999999999987</v>
      </c>
      <c r="N253" s="26"/>
      <c r="O253" s="132">
        <v>10.356</v>
      </c>
      <c r="P253" s="144">
        <f t="shared" si="197"/>
        <v>-14.913448735019985</v>
      </c>
      <c r="Q253" s="142" t="s">
        <v>108</v>
      </c>
      <c r="R253" s="253"/>
    </row>
    <row r="254" spans="1:19" ht="30.95" customHeight="1">
      <c r="B254" s="89"/>
      <c r="C254" s="92"/>
      <c r="D254" s="209" t="s">
        <v>92</v>
      </c>
      <c r="E254" s="210" t="s">
        <v>68</v>
      </c>
      <c r="F254" s="351">
        <v>80415</v>
      </c>
      <c r="G254" s="293">
        <v>80415</v>
      </c>
      <c r="H254" s="208" t="s">
        <v>93</v>
      </c>
      <c r="I254" s="284">
        <f>VLOOKUP(G254,[1]Смазки!$G$1:$T$148,14,FALSE)</f>
        <v>270.92</v>
      </c>
      <c r="J254" s="357"/>
      <c r="K254" s="276">
        <f>I254-I254*($M$9+J254)</f>
        <v>235.7004</v>
      </c>
      <c r="L254" s="148">
        <f>ROUND(K254,2)</f>
        <v>235.7</v>
      </c>
      <c r="M254" s="149">
        <f>L254*1.2</f>
        <v>282.83999999999997</v>
      </c>
      <c r="N254" s="26"/>
      <c r="O254" s="132">
        <v>325.10399999999998</v>
      </c>
      <c r="P254" s="144">
        <f t="shared" si="197"/>
        <v>-14.942723801442526</v>
      </c>
      <c r="Q254" s="142" t="s">
        <v>108</v>
      </c>
      <c r="R254" s="253"/>
    </row>
    <row r="255" spans="1:19" ht="30.95" customHeight="1">
      <c r="B255" s="89"/>
      <c r="C255" s="92"/>
      <c r="D255" s="209" t="s">
        <v>109</v>
      </c>
      <c r="E255" s="211" t="s">
        <v>110</v>
      </c>
      <c r="F255" s="351"/>
      <c r="G255" s="293">
        <v>80500</v>
      </c>
      <c r="H255" s="208" t="s">
        <v>93</v>
      </c>
      <c r="I255" s="284">
        <f>VLOOKUP(G255,[1]Смазки!$G$1:$T$148,14,FALSE)</f>
        <v>199.69</v>
      </c>
      <c r="J255" s="357"/>
      <c r="K255" s="276">
        <f>I255-I255*($M$9+J255)</f>
        <v>173.7303</v>
      </c>
      <c r="L255" s="148">
        <f>ROUND(K255,2)</f>
        <v>173.73</v>
      </c>
      <c r="M255" s="149">
        <f>L255*1.2</f>
        <v>208.47599999999997</v>
      </c>
      <c r="N255" s="26"/>
      <c r="O255" s="132">
        <v>239.62799999999999</v>
      </c>
      <c r="P255" s="144">
        <f t="shared" si="197"/>
        <v>-14.942727220399487</v>
      </c>
      <c r="Q255" s="142" t="s">
        <v>108</v>
      </c>
      <c r="R255" s="253"/>
    </row>
    <row r="256" spans="1:19" ht="30.95" customHeight="1">
      <c r="C256" s="92"/>
      <c r="D256" s="212" t="s">
        <v>192</v>
      </c>
      <c r="E256" s="210" t="s">
        <v>33</v>
      </c>
      <c r="F256" s="351" t="s">
        <v>63</v>
      </c>
      <c r="G256" s="359">
        <v>805</v>
      </c>
      <c r="H256" s="208" t="s">
        <v>23</v>
      </c>
      <c r="I256" s="345">
        <f>VLOOKUP(G256,'[1]торм. и спец.жидк.'!$E$10:$T$47,16,FALSE)</f>
        <v>38.880000000000003</v>
      </c>
      <c r="J256" s="357"/>
      <c r="K256" s="276">
        <f>I256-I256*($M$9+J256)</f>
        <v>33.825600000000001</v>
      </c>
      <c r="L256" s="148">
        <f>ROUND(K256,2)</f>
        <v>33.83</v>
      </c>
      <c r="M256" s="149">
        <f>L256*1.2</f>
        <v>40.595999999999997</v>
      </c>
      <c r="N256" s="26"/>
      <c r="O256" s="132">
        <v>46.655999999999999</v>
      </c>
      <c r="P256" s="144">
        <f t="shared" si="197"/>
        <v>-14.927579071829733</v>
      </c>
      <c r="Q256" s="142" t="s">
        <v>108</v>
      </c>
      <c r="R256" s="253"/>
    </row>
    <row r="257" spans="3:18" ht="30.95" customHeight="1">
      <c r="C257" s="92"/>
      <c r="D257" s="212" t="s">
        <v>191</v>
      </c>
      <c r="E257" s="189" t="s">
        <v>33</v>
      </c>
      <c r="F257" s="344"/>
      <c r="G257" s="351">
        <v>25691771</v>
      </c>
      <c r="H257" s="208" t="s">
        <v>23</v>
      </c>
      <c r="I257" s="284">
        <f>VLOOKUP(G257,[1]РАСЧЕТ_НАЛИВ!$D$5:$K$188,8,FALSE)</f>
        <v>34.250216000000002</v>
      </c>
      <c r="J257" s="357"/>
      <c r="K257" s="276">
        <f>I257-I257*($M$9+J257)</f>
        <v>29.797687920000001</v>
      </c>
      <c r="L257" s="148">
        <f>ROUND(K257,2)</f>
        <v>29.8</v>
      </c>
      <c r="M257" s="149">
        <f>L257*1.2</f>
        <v>35.76</v>
      </c>
      <c r="N257" s="26"/>
      <c r="O257" s="132">
        <v>41.1</v>
      </c>
      <c r="P257" s="144">
        <f t="shared" si="197"/>
        <v>-14.932885906040273</v>
      </c>
      <c r="Q257" s="142" t="s">
        <v>108</v>
      </c>
      <c r="R257" s="253"/>
    </row>
    <row r="258" spans="3:18" ht="39" customHeight="1">
      <c r="C258" s="110"/>
      <c r="D258" s="346" t="s">
        <v>40</v>
      </c>
      <c r="E258" s="380" t="s">
        <v>84</v>
      </c>
      <c r="F258" s="380"/>
      <c r="G258" s="380"/>
      <c r="H258" s="380"/>
      <c r="I258" s="380"/>
      <c r="J258" s="380"/>
      <c r="K258" s="380"/>
      <c r="L258" s="380"/>
      <c r="M258" s="347"/>
      <c r="N258" s="26"/>
      <c r="O258" s="132"/>
    </row>
    <row r="259" spans="3:18" ht="14.25" customHeight="1">
      <c r="D259" s="5"/>
      <c r="E259" s="5"/>
      <c r="F259" s="5"/>
      <c r="G259" s="37"/>
      <c r="H259" s="29"/>
      <c r="I259" s="32"/>
      <c r="J259" s="17"/>
      <c r="K259" s="5"/>
      <c r="L259" s="21"/>
      <c r="M259" s="65"/>
      <c r="N259" s="11"/>
      <c r="O259" s="132"/>
    </row>
    <row r="260" spans="3:18" ht="12.75" customHeight="1">
      <c r="D260" s="6"/>
      <c r="E260" s="6"/>
      <c r="F260" s="6"/>
      <c r="G260" s="40"/>
      <c r="H260" s="4"/>
      <c r="I260" s="33"/>
      <c r="J260" s="18"/>
      <c r="K260" s="7"/>
      <c r="L260" s="7"/>
      <c r="M260" s="66"/>
      <c r="N260" s="12"/>
      <c r="O260" s="132"/>
    </row>
    <row r="261" spans="3:18" ht="11.25" customHeight="1">
      <c r="D261" s="16"/>
      <c r="E261" s="16"/>
      <c r="F261" s="16"/>
      <c r="G261" s="38"/>
      <c r="J261" s="19"/>
      <c r="K261" s="2"/>
      <c r="L261" s="22"/>
      <c r="N261" s="13"/>
      <c r="O261" s="132"/>
    </row>
    <row r="262" spans="3:18" ht="13.5" customHeight="1">
      <c r="D262" s="3"/>
      <c r="E262" s="3"/>
      <c r="F262" s="3"/>
      <c r="G262" s="39"/>
      <c r="J262" s="19"/>
      <c r="K262" s="2"/>
      <c r="L262" s="22"/>
      <c r="N262" s="13"/>
      <c r="O262" s="132"/>
    </row>
  </sheetData>
  <sheetProtection formatCells="0" formatColumns="0" insertHyperlinks="0" sort="0" autoFilter="0" pivotTables="0"/>
  <autoFilter ref="A1:A262" xr:uid="{C17DBEDF-4609-4ED2-ABCC-3262F39BD910}">
    <filterColumn colId="0">
      <filters blank="1">
        <filter val="ЭКО"/>
      </filters>
    </filterColumn>
  </autoFilter>
  <mergeCells count="97">
    <mergeCell ref="D241:D242"/>
    <mergeCell ref="C155:D155"/>
    <mergeCell ref="D166:D169"/>
    <mergeCell ref="D121:D124"/>
    <mergeCell ref="D236:D237"/>
    <mergeCell ref="D129:D131"/>
    <mergeCell ref="D234:D235"/>
    <mergeCell ref="D193:D195"/>
    <mergeCell ref="D176:D178"/>
    <mergeCell ref="D232:D233"/>
    <mergeCell ref="D225:D227"/>
    <mergeCell ref="D211:D213"/>
    <mergeCell ref="D202:D204"/>
    <mergeCell ref="D189:D190"/>
    <mergeCell ref="D99:D100"/>
    <mergeCell ref="D101:D102"/>
    <mergeCell ref="D114:D116"/>
    <mergeCell ref="C239:D239"/>
    <mergeCell ref="D228:D231"/>
    <mergeCell ref="D186:D187"/>
    <mergeCell ref="D222:D224"/>
    <mergeCell ref="D205:D207"/>
    <mergeCell ref="D132:D134"/>
    <mergeCell ref="D135:D137"/>
    <mergeCell ref="D138:D140"/>
    <mergeCell ref="D199:D201"/>
    <mergeCell ref="D70:E70"/>
    <mergeCell ref="D91:D93"/>
    <mergeCell ref="D162:D165"/>
    <mergeCell ref="C129:C131"/>
    <mergeCell ref="D125:D128"/>
    <mergeCell ref="D145:D147"/>
    <mergeCell ref="D80:D82"/>
    <mergeCell ref="D84:D86"/>
    <mergeCell ref="D117:D120"/>
    <mergeCell ref="D103:D104"/>
    <mergeCell ref="D105:D106"/>
    <mergeCell ref="D107:D109"/>
    <mergeCell ref="D111:D113"/>
    <mergeCell ref="D95:D97"/>
    <mergeCell ref="D151:D152"/>
    <mergeCell ref="D148:D150"/>
    <mergeCell ref="B62:B63"/>
    <mergeCell ref="D68:E68"/>
    <mergeCell ref="C71:E71"/>
    <mergeCell ref="D18:E21"/>
    <mergeCell ref="D22:E25"/>
    <mergeCell ref="D26:E29"/>
    <mergeCell ref="D52:E53"/>
    <mergeCell ref="D56:E59"/>
    <mergeCell ref="D65:E67"/>
    <mergeCell ref="D54:E55"/>
    <mergeCell ref="C64:E64"/>
    <mergeCell ref="D60:E63"/>
    <mergeCell ref="D37:E37"/>
    <mergeCell ref="D47:E48"/>
    <mergeCell ref="D49:E50"/>
    <mergeCell ref="D69:E69"/>
    <mergeCell ref="I3:L3"/>
    <mergeCell ref="I4:L4"/>
    <mergeCell ref="C4:D5"/>
    <mergeCell ref="C6:D6"/>
    <mergeCell ref="I5:L5"/>
    <mergeCell ref="I6:L6"/>
    <mergeCell ref="H5:H6"/>
    <mergeCell ref="D72:D74"/>
    <mergeCell ref="I8:L8"/>
    <mergeCell ref="C11:E11"/>
    <mergeCell ref="D12:E12"/>
    <mergeCell ref="C13:D13"/>
    <mergeCell ref="D14:E17"/>
    <mergeCell ref="D30:E32"/>
    <mergeCell ref="D33:E33"/>
    <mergeCell ref="C39:E39"/>
    <mergeCell ref="D40:E40"/>
    <mergeCell ref="D51:E51"/>
    <mergeCell ref="D34:E36"/>
    <mergeCell ref="D45:E46"/>
    <mergeCell ref="D38:E38"/>
    <mergeCell ref="D41:E42"/>
    <mergeCell ref="D43:E44"/>
    <mergeCell ref="E258:L258"/>
    <mergeCell ref="D153:D154"/>
    <mergeCell ref="D76:D78"/>
    <mergeCell ref="C214:E214"/>
    <mergeCell ref="D215:D216"/>
    <mergeCell ref="D218:D221"/>
    <mergeCell ref="C205:C207"/>
    <mergeCell ref="C208:C210"/>
    <mergeCell ref="D208:D210"/>
    <mergeCell ref="C90:E90"/>
    <mergeCell ref="D179:D181"/>
    <mergeCell ref="C176:C178"/>
    <mergeCell ref="D197:D198"/>
    <mergeCell ref="D182:D185"/>
    <mergeCell ref="D170:D171"/>
    <mergeCell ref="D173:D174"/>
  </mergeCells>
  <phoneticPr fontId="0" type="noConversion"/>
  <dataValidations xWindow="1105" yWindow="395" count="1">
    <dataValidation type="list" showInputMessage="1" showErrorMessage="1" errorTitle="ХимПромОил " error="Выберите сущ. вариант из выпадающего списка! Или введите число от 0 до 18!_x000a_" promptTitle="Дополнительная скидка" prompt="Вносится только после согласованная с представителями компании &quot;ХимПромОил&quot; РБ" sqref="M8" xr:uid="{00000000-0002-0000-0000-000000000000}">
      <formula1>СКИДКА</formula1>
    </dataValidation>
  </dataValidations>
  <hyperlinks>
    <hyperlink ref="C4" r:id="rId1" xr:uid="{00000000-0004-0000-0000-000000000000}"/>
  </hyperlinks>
  <printOptions horizontalCentered="1"/>
  <pageMargins left="0.23622047244094491" right="0.23622047244094491" top="0.13779527559055119" bottom="0.13779527559055119" header="0.31496062992125984" footer="0.31496062992125984"/>
  <pageSetup paperSize="9" scale="61" fitToHeight="0" orientation="portrait" r:id="rId2"/>
  <headerFooter alignWithMargins="0"/>
  <rowBreaks count="3" manualBreakCount="3">
    <brk id="63" min="2" max="12" man="1"/>
    <brk id="124" min="2" max="12" man="1"/>
    <brk id="178" min="2" max="12" man="1"/>
  </rowBreaks>
  <ignoredErrors>
    <ignoredError sqref="H218 M218:M219 M117:M119 M190 M224 M64 M90 M107:M108 M51:M54 M249:M250 M48:M49 M88 M186 M256 M68 M244 M104 M239 M252:M254 M246:M247 M72:M74 M84:M86 M166:M168 M176:M178 M241 M69" unlockedFormula="1"/>
  </ignoredError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5</xdr:col>
                    <xdr:colOff>0</xdr:colOff>
                    <xdr:row>2</xdr:row>
                    <xdr:rowOff>28575</xdr:rowOff>
                  </from>
                  <to>
                    <xdr:col>12</xdr:col>
                    <xdr:colOff>714375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5</xdr:col>
                    <xdr:colOff>0</xdr:colOff>
                    <xdr:row>3</xdr:row>
                    <xdr:rowOff>28575</xdr:rowOff>
                  </from>
                  <to>
                    <xdr:col>12</xdr:col>
                    <xdr:colOff>1000125</xdr:colOff>
                    <xdr:row>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4</xdr:row>
                    <xdr:rowOff>28575</xdr:rowOff>
                  </from>
                  <to>
                    <xdr:col>12</xdr:col>
                    <xdr:colOff>752475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5</xdr:row>
                    <xdr:rowOff>9525</xdr:rowOff>
                  </from>
                  <to>
                    <xdr:col>12</xdr:col>
                    <xdr:colOff>962025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5</xdr:col>
                    <xdr:colOff>0</xdr:colOff>
                    <xdr:row>6</xdr:row>
                    <xdr:rowOff>76200</xdr:rowOff>
                  </from>
                  <to>
                    <xdr:col>12</xdr:col>
                    <xdr:colOff>1019175</xdr:colOff>
                    <xdr:row>7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ПРАЙС МАСЛА СМАЗКИ АНТИФРИЗ </vt:lpstr>
      <vt:lpstr>'ПРАЙС МАСЛА СМАЗКИ АНТИФРИЗ '!допскидка</vt:lpstr>
      <vt:lpstr>'ПРАЙС МАСЛА СМАЗКИ АНТИФРИЗ '!Область_печати</vt:lpstr>
      <vt:lpstr>СКИДКА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Klient</dc:creator>
  <cp:lastModifiedBy>ya</cp:lastModifiedBy>
  <cp:lastPrinted>2026-05-12T09:54:40Z</cp:lastPrinted>
  <dcterms:created xsi:type="dcterms:W3CDTF">2004-05-13T08:32:57Z</dcterms:created>
  <dcterms:modified xsi:type="dcterms:W3CDTF">2026-05-12T10:17:26Z</dcterms:modified>
</cp:coreProperties>
</file>